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208 Produccion  Mecanica Rapida Cars\Datos\"/>
    </mc:Choice>
  </mc:AlternateContent>
  <xr:revisionPtr revIDLastSave="0" documentId="13_ncr:1_{EB665981-377C-4C03-B8D5-1993D5EB996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artes de Trabajo (T hechos)" sheetId="2" r:id="rId1"/>
    <sheet name="Servicios (T Dimensión)" sheetId="4" r:id="rId2"/>
    <sheet name="Cuadro de mando" sheetId="7" r:id="rId3"/>
    <sheet name="Comprobaciones" sheetId="5" state="hidden" r:id="rId4"/>
  </sheets>
  <definedNames>
    <definedName name="_xlcn.WorksheetConnection_ProduccionSolucion1.xlsxPartes_de_Servicios__Tabla_de_hechos1" hidden="1">Partes_de_Servicios__Tabla_de_hechos[]</definedName>
    <definedName name="_xlcn.WorksheetConnection_ProduccionSolucion1.xlsxServicios__TD1" hidden="1">Servicios__TD[]</definedName>
    <definedName name="DatosExternos_1" localSheetId="0" hidden="1">'Partes de Trabajo (T hechos)'!$A$1:$C$73</definedName>
    <definedName name="DatosExternos_2" localSheetId="1" hidden="1">'Servicios (T Dimensión)'!$A$1:$E$7</definedName>
    <definedName name="SegmentaciónDeDatos_Trimestre">#N/A</definedName>
  </definedNames>
  <calcPr calcId="191029"/>
  <pivotCaches>
    <pivotCache cacheId="79" r:id="rId5"/>
    <pivotCache cacheId="80" r:id="rId6"/>
    <pivotCache cacheId="81" r:id="rId7"/>
    <pivotCache cacheId="127" r:id="rId8"/>
  </pivotCaches>
  <extLst>
    <ext xmlns:x14="http://schemas.microsoft.com/office/spreadsheetml/2009/9/main" uri="{876F7934-8845-4945-9796-88D515C7AA90}">
      <x14:pivotCaches>
        <pivotCache cacheId="75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ervicios__TD" name="Servicios__TD" connection="WorksheetConnection_Produccion Solucion 1.xlsx!Servicios__TD"/>
          <x15:modelTable id="Partes_de_Servicios__Tabla_de_hechos" name="Partes_de_Servicios__Tabla_de_hechos" connection="WorksheetConnection_Produccion Solucion 1.xlsx!Partes_de_Servicios__Tabla_de_hechos"/>
          <x15:modelTable id="Calendar" name="Calendar" connection="Conexión"/>
        </x15:modelTables>
        <x15:modelRelationships>
          <x15:modelRelationship fromTable="Partes_de_Servicios__Tabla_de_hechos" fromColumn="ID Servicios" toTable="Servicios__TD" toColumn="ID Producto"/>
          <x15:modelRelationship fromTable="Partes_de_Servicios__Tabla_de_hechos" fromColumn="Fecha" toTable="Calendar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5" l="1"/>
  <c r="K28" i="5"/>
  <c r="K27" i="5"/>
  <c r="J27" i="5"/>
  <c r="J28" i="5"/>
  <c r="M28" i="5" l="1"/>
  <c r="L27" i="5"/>
  <c r="M27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088289-FE2C-4CD3-902C-7242CA26CD92}" name="Conexión" type="104" refreshedVersion="0" background="1">
    <extLst>
      <ext xmlns:x15="http://schemas.microsoft.com/office/spreadsheetml/2010/11/main" uri="{DE250136-89BD-433C-8126-D09CA5730AF9}">
        <x15:connection id="Calendar"/>
      </ext>
    </extLst>
  </connection>
  <connection id="2" xr16:uid="{48DFC572-2A34-43F7-A5B0-3B4D0F09DD7A}" keepAlive="1" name="Consulta - Partes de Servicios (Tabla de hechos)" description="Conexión a la consulta 'Partes de Servicios (Tabla de hechos)' en el libro." type="5" refreshedVersion="8" background="1" saveData="1">
    <dbPr connection="Provider=Microsoft.Mashup.OleDb.1;Data Source=$Workbook$;Location=&quot;Partes de Servicios (Tabla de hechos)&quot;;Extended Properties=&quot;&quot;" command="SELECT * FROM [Partes de Servicios (Tabla de hechos)]"/>
  </connection>
  <connection id="3" xr16:uid="{385F02D5-12A5-47E0-B76A-2A97AF7A4F85}" keepAlive="1" name="Consulta - Servicios (TD)" description="Conexión a la consulta 'Servicios (TD)' en el libro." type="5" refreshedVersion="8" background="1" saveData="1">
    <dbPr connection="Provider=Microsoft.Mashup.OleDb.1;Data Source=$Workbook$;Location=&quot;Servicios (TD)&quot;;Extended Properties=&quot;&quot;" command="SELECT * FROM [Servicios (TD)]"/>
  </connection>
  <connection id="4" xr16:uid="{044ECFD3-1AE7-4225-91A2-37B809CBFED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B04EC568-05B2-462A-8986-8B677B60AD14}" name="WorksheetConnection_Produccion Solucion 1.xlsx!Partes_de_Servicios__Tabla_de_hechos" type="102" refreshedVersion="8" minRefreshableVersion="5">
    <extLst>
      <ext xmlns:x15="http://schemas.microsoft.com/office/spreadsheetml/2010/11/main" uri="{DE250136-89BD-433C-8126-D09CA5730AF9}">
        <x15:connection id="Partes_de_Servicios__Tabla_de_hechos">
          <x15:rangePr sourceName="_xlcn.WorksheetConnection_ProduccionSolucion1.xlsxPartes_de_Servicios__Tabla_de_hechos1"/>
        </x15:connection>
      </ext>
    </extLst>
  </connection>
  <connection id="6" xr16:uid="{701EA4F8-D66B-49EF-97C3-1F9311B28B92}" name="WorksheetConnection_Produccion Solucion 1.xlsx!Servicios__TD" type="102" refreshedVersion="8" minRefreshableVersion="5">
    <extLst>
      <ext xmlns:x15="http://schemas.microsoft.com/office/spreadsheetml/2010/11/main" uri="{DE250136-89BD-433C-8126-D09CA5730AF9}">
        <x15:connection id="Servicios__TD">
          <x15:rangePr sourceName="_xlcn.WorksheetConnection_ProduccionSolucion1.xlsxServicios__TD1"/>
        </x15:connection>
      </ext>
    </extLst>
  </connection>
</connections>
</file>

<file path=xl/sharedStrings.xml><?xml version="1.0" encoding="utf-8"?>
<sst xmlns="http://schemas.openxmlformats.org/spreadsheetml/2006/main" count="62" uniqueCount="31">
  <si>
    <t>ID Servicios</t>
  </si>
  <si>
    <t>Nº Servicios</t>
  </si>
  <si>
    <t>ID Producto</t>
  </si>
  <si>
    <t>Producto</t>
  </si>
  <si>
    <t>Tiempo</t>
  </si>
  <si>
    <t>Ingresos</t>
  </si>
  <si>
    <t>Margen Bruto</t>
  </si>
  <si>
    <t>Aceite y Filtros</t>
  </si>
  <si>
    <t>Servicio Frenos</t>
  </si>
  <si>
    <t>Electricidad básica</t>
  </si>
  <si>
    <t>Neumáticos</t>
  </si>
  <si>
    <t>Climatización y Aire Acond</t>
  </si>
  <si>
    <t>Otros</t>
  </si>
  <si>
    <t>Etiquetas de fila</t>
  </si>
  <si>
    <t>Total general</t>
  </si>
  <si>
    <t>Suma de Nº Servicios</t>
  </si>
  <si>
    <t>T.Ingresos</t>
  </si>
  <si>
    <t>T. Tiempo</t>
  </si>
  <si>
    <t>Total Mar Bruto</t>
  </si>
  <si>
    <t>Total gen</t>
  </si>
  <si>
    <t>Fecha</t>
  </si>
  <si>
    <t>(13) Como agregar columna de año mes trimestre semana en Power BI - YouTube</t>
  </si>
  <si>
    <t>TotalXIngreso</t>
  </si>
  <si>
    <t>TotalXTiempo</t>
  </si>
  <si>
    <t>TotalXMB</t>
  </si>
  <si>
    <t>Servicios de taller</t>
  </si>
  <si>
    <t>% MB</t>
  </si>
  <si>
    <t>MB por Hora (N1)</t>
  </si>
  <si>
    <t>Total Servicios</t>
  </si>
  <si>
    <t>N1: MB por Hora de Uso de Taller</t>
  </si>
  <si>
    <t>% MB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</si>
</sst>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164" formatCode="0.00\ &quot;hras&quot;"/>
    <numFmt numFmtId="165" formatCode="#,##0.00\ &quot;hras&quot;"/>
    <numFmt numFmtId="166" formatCode="0.00\ &quot;€/hr&quot;"/>
    <numFmt numFmtId="167" formatCode="#,##0\ &quot;€&quot;;\-#,##0\ &quot;€&quot;;#,##0\ &quot;€&quot;"/>
    <numFmt numFmtId="168" formatCode="0.00\ %;\-0.00\ %;0.00\ %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2" fillId="0" borderId="0" xfId="0" applyFont="1"/>
    <xf numFmtId="14" fontId="0" fillId="0" borderId="0" xfId="0" applyNumberFormat="1"/>
    <xf numFmtId="0" fontId="3" fillId="0" borderId="0" xfId="1"/>
    <xf numFmtId="3" fontId="0" fillId="0" borderId="0" xfId="0" applyNumberFormat="1"/>
    <xf numFmtId="0" fontId="5" fillId="0" borderId="0" xfId="0" applyFont="1" applyAlignment="1">
      <alignment horizontal="left"/>
    </xf>
    <xf numFmtId="5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NumberFormat="1"/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137"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numFmt numFmtId="165" formatCode="#,##0.00\ &quot;hras&quot;"/>
    </dxf>
    <dxf>
      <numFmt numFmtId="165" formatCode="#,##0.00\ &quot;hras&quot;"/>
    </dxf>
    <dxf>
      <font>
        <sz val="9"/>
      </font>
    </dxf>
    <dxf>
      <alignment horizontal="center"/>
    </dxf>
    <dxf>
      <alignment vertical="center"/>
    </dxf>
    <dxf>
      <numFmt numFmtId="166" formatCode="0.00\ &quot;€/hr&quot;"/>
    </dxf>
    <dxf>
      <font>
        <sz val="9"/>
      </font>
      <alignment horizontal="center"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  <alignment horizontal="center" vertical="center"/>
    </dxf>
    <dxf>
      <numFmt numFmtId="166" formatCode="0.00\ &quot;€/hr&quot;"/>
    </dxf>
    <dxf>
      <alignment vertical="center"/>
    </dxf>
    <dxf>
      <alignment horizontal="center"/>
    </dxf>
    <dxf>
      <font>
        <sz val="9"/>
      </font>
    </dxf>
    <dxf>
      <numFmt numFmtId="165" formatCode="#,##0.00\ &quot;hras&quot;"/>
    </dxf>
    <dxf>
      <numFmt numFmtId="165" formatCode="#,##0.00\ &quot;hras&quot;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pivotCacheDefinition" Target="pivotCache/pivotCacheDefinition3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40" Type="http://schemas.openxmlformats.org/officeDocument/2006/relationships/customXml" Target="../customXml/item24.xml"/><Relationship Id="rId5" Type="http://schemas.openxmlformats.org/officeDocument/2006/relationships/pivotCacheDefinition" Target="pivotCache/pivotCacheDefinition1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microsoft.com/office/2007/relationships/slicerCache" Target="slicerCaches/slicerCache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2</xdr:row>
      <xdr:rowOff>19051</xdr:rowOff>
    </xdr:from>
    <xdr:to>
      <xdr:col>10</xdr:col>
      <xdr:colOff>552449</xdr:colOff>
      <xdr:row>10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Trimestre">
              <a:extLst>
                <a:ext uri="{FF2B5EF4-FFF2-40B4-BE49-F238E27FC236}">
                  <a16:creationId xmlns:a16="http://schemas.microsoft.com/office/drawing/2014/main" id="{5526590D-DD55-5D3B-35A1-3B7DFD1439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6549" y="400051"/>
              <a:ext cx="1266825" cy="15144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6.672549537034" backgroundQuery="1" createdVersion="8" refreshedVersion="8" minRefreshableVersion="3" recordCount="0" supportSubquery="1" supportAdvancedDrill="1" xr:uid="{0DBE6B1A-6C41-441A-A3C9-5E8D7D7FFCCD}">
  <cacheSource type="external" connectionId="4"/>
  <cacheFields count="2">
    <cacheField name="[Servicios__TD].[Producto].[Producto]" caption="Producto" numFmtId="0" hierarchy="13" level="1">
      <sharedItems count="6">
        <s v="Aceite y Filtros"/>
        <s v="Climatización y Aire Acond"/>
        <s v="Electricidad básica"/>
        <s v="Neumáticos"/>
        <s v="Otros"/>
        <s v="Servicio Frenos"/>
      </sharedItems>
    </cacheField>
    <cacheField name="[Measures].[Suma de Nº Servicios]" caption="Suma de Nº Servicios" numFmtId="0" hierarchy="20" level="32767"/>
  </cacheFields>
  <cacheHierarchies count="32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5" unbalanced="0"/>
    <cacheHierarchy uniqueName="[Partes_de_Servicios__Tabla_de_hechos].[ID Servicios]" caption="ID Servicios" attribute="1" defaultMemberUniqueName="[Partes_de_Servicios__Tabla_de_hechos].[ID Servicios].[All]" allUniqueName="[Partes_de_Servicios__Tabla_de_hechos].[ID Servicios].[All]" dimensionUniqueName="[Partes_de_Servicios__Tabla_de_hechos]" displayFolder="" count="0" memberValueDatatype="20" unbalanced="0"/>
    <cacheHierarchy uniqueName="[Partes_de_Servicios__Tabla_de_hechos].[Fecha]" caption="Fecha" attribute="1" time="1" defaultMemberUniqueName="[Partes_de_Servicios__Tabla_de_hechos].[Fecha].[All]" allUniqueName="[Partes_de_Servicios__Tabla_de_hechos].[Fecha].[All]" dimensionUniqueName="[Partes_de_Servicios__Tabla_de_hechos]" displayFolder="" count="0" memberValueDatatype="7" unbalanced="0"/>
    <cacheHierarchy uniqueName="[Partes_de_Servicios__Tabla_de_hechos].[Nº Servicios]" caption="Nº Servicios" attribute="1" defaultMemberUniqueName="[Partes_de_Servicios__Tabla_de_hechos].[Nº Servicios].[All]" allUniqueName="[Partes_de_Servicios__Tabla_de_hechos].[Nº Servicios].[All]" dimensionUniqueName="[Partes_de_Servicios__Tabla_de_hechos]" displayFolder="" count="0" memberValueDatatype="20" unbalanced="0"/>
    <cacheHierarchy uniqueName="[Servicios__TD].[ID Producto]" caption="ID Producto" attribute="1" defaultMemberUniqueName="[Servicios__TD].[ID Producto].[All]" allUniqueName="[Servicios__TD].[ID Producto].[All]" dimensionUniqueName="[Servicios__TD]" displayFolder="" count="0" memberValueDatatype="20" unbalanced="0"/>
    <cacheHierarchy uniqueName="[Servicios__TD].[Producto]" caption="Producto" attribute="1" defaultMemberUniqueName="[Servicios__TD].[Producto].[All]" allUniqueName="[Servicios__TD].[Producto].[All]" dimensionUniqueName="[Servicios__TD]" displayFolder="" count="2" memberValueDatatype="130" unbalanced="0">
      <fieldsUsage count="2">
        <fieldUsage x="-1"/>
        <fieldUsage x="0"/>
      </fieldsUsage>
    </cacheHierarchy>
    <cacheHierarchy uniqueName="[Servicios__TD].[Tiempo]" caption="Tiempo" attribute="1" defaultMemberUniqueName="[Servicios__TD].[Tiempo].[All]" allUniqueName="[Servicios__TD].[Tiempo].[All]" dimensionUniqueName="[Servicios__TD]" displayFolder="" count="0" memberValueDatatype="5" unbalanced="0"/>
    <cacheHierarchy uniqueName="[Servicios__TD].[Ingresos]" caption="Ingresos" attribute="1" defaultMemberUniqueName="[Servicios__TD].[Ingresos].[All]" allUniqueName="[Servicios__TD].[Ingresos].[All]" dimensionUniqueName="[Servicios__TD]" displayFolder="" count="0" memberValueDatatype="20" unbalanced="0"/>
    <cacheHierarchy uniqueName="[Servicios__TD].[Margen Bruto]" caption="Margen Bruto" attribute="1" defaultMemberUniqueName="[Servicios__TD].[Margen Bruto].[All]" allUniqueName="[Servicios__TD].[Margen Bruto].[All]" dimensionUniqueName="[Servicios__TD]" displayFolder="" count="0" memberValueDatatype="5" unbalanced="0"/>
    <cacheHierarchy uniqueName="[Measures].[Suma de Tiempo]" caption="Suma de Tiempo" measure="1" displayFolder="" measureGroup="Servicios__TD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]" caption="Suma de Ingresos" measure="1" displayFolder="" measureGroup="Servicios__TD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Margen Bruto]" caption="Suma de Margen Bruto" measure="1" displayFolder="" measureGroup="Servicios__TD" count="0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de Nº Servicios]" caption="Suma de Nº Servicios" measure="1" displayFolder="" measureGroup="Partes_de_Servicios__Tabla_de_hechos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otalXIngreso]" caption="TotalXIngreso" measure="1" displayFolder="" measureGroup="Partes_de_Servicios__Tabla_de_hechos" count="0"/>
    <cacheHierarchy uniqueName="[Measures].[TotalXTiempo]" caption="TotalXTiempo" measure="1" displayFolder="" measureGroup="Partes_de_Servicios__Tabla_de_hechos" count="0"/>
    <cacheHierarchy uniqueName="[Measures].[TotalXMB]" caption="TotalXMB" measure="1" displayFolder="" measureGroup="Partes_de_Servicios__Tabla_de_hechos" count="0"/>
    <cacheHierarchy uniqueName="[Measures].[MB por Hora (N1)]" caption="MB por Hora (N1)" measure="1" displayFolder="" measureGroup="Partes_de_Servicios__Tabla_de_hechos" count="0"/>
    <cacheHierarchy uniqueName="[Measures].[Total Servicios]" caption="Total Servicios" measure="1" displayFolder="" measureGroup="Partes_de_Servicios__Tabla_de_hechos" count="0"/>
    <cacheHierarchy uniqueName="[Measures].[% MB]" caption="% MB" measure="1" displayFolder="" measureGroup="Partes_de_Servicios__Tabla_de_hechos" count="0"/>
    <cacheHierarchy uniqueName="[Measures].[% MB 2]" caption="% MB 2" measure="1" displayFolder="" measureGroup="Partes_de_Servicios__Tabla_de_hechos" count="0"/>
    <cacheHierarchy uniqueName="[Measures].[__XL_Count Partes_de_Servicios__Tabla_de_hechos]" caption="__XL_Count Partes_de_Servicios__Tabla_de_hechos" measure="1" displayFolder="" measureGroup="Partes_de_Servicios__Tabla_de_hechos" count="0" hidden="1"/>
    <cacheHierarchy uniqueName="[Measures].[__XL_Count Servicios__TD]" caption="__XL_Count Servicios__TD" measure="1" displayFolder="" measureGroup="Servicios__TD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</cacheHierarchies>
  <kpis count="0"/>
  <dimensions count="4">
    <dimension name="Calendar" uniqueName="[Calendar]" caption="Calendar"/>
    <dimension measure="1" name="Measures" uniqueName="[Measures]" caption="Measures"/>
    <dimension name="Partes_de_Servicios__Tabla_de_hechos" uniqueName="[Partes_de_Servicios__Tabla_de_hechos]" caption="Partes_de_Servicios__Tabla_de_hechos"/>
    <dimension name="Servicios__TD" uniqueName="[Servicios__TD]" caption="Servicios__TD"/>
  </dimensions>
  <measureGroups count="3">
    <measureGroup name="Calendar" caption="Calendar"/>
    <measureGroup name="Partes_de_Servicios__Tabla_de_hechos" caption="Partes_de_Servicios__Tabla_de_hechos"/>
    <measureGroup name="Servicios__TD" caption="Servicios__TD"/>
  </measureGroups>
  <maps count="5">
    <map measureGroup="0" dimension="0"/>
    <map measureGroup="1" dimension="0"/>
    <map measureGroup="1" dimension="2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6.67254861111" backgroundQuery="1" createdVersion="8" refreshedVersion="8" minRefreshableVersion="3" recordCount="0" supportSubquery="1" supportAdvancedDrill="1" xr:uid="{5E83C47D-1B5A-44CB-889C-033D95DAC23A}">
  <cacheSource type="external" connectionId="4"/>
  <cacheFields count="4">
    <cacheField name="[Servicios__TD].[Producto].[Producto]" caption="Producto" numFmtId="0" hierarchy="13" level="1">
      <sharedItems count="6">
        <s v="Aceite y Filtros"/>
        <s v="Climatización y Aire Acond"/>
        <s v="Electricidad básica"/>
        <s v="Neumáticos"/>
        <s v="Otros"/>
        <s v="Servicio Frenos"/>
      </sharedItems>
    </cacheField>
    <cacheField name="[Measures].[Suma de Tiempo]" caption="Suma de Tiempo" numFmtId="0" hierarchy="17" level="32767"/>
    <cacheField name="[Measures].[Suma de Ingresos]" caption="Suma de Ingresos" numFmtId="0" hierarchy="18" level="32767"/>
    <cacheField name="[Measures].[Suma de Margen Bruto]" caption="Suma de Margen Bruto" numFmtId="0" hierarchy="19" level="32767"/>
  </cacheFields>
  <cacheHierarchies count="32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5" unbalanced="0"/>
    <cacheHierarchy uniqueName="[Partes_de_Servicios__Tabla_de_hechos].[ID Servicios]" caption="ID Servicios" attribute="1" defaultMemberUniqueName="[Partes_de_Servicios__Tabla_de_hechos].[ID Servicios].[All]" allUniqueName="[Partes_de_Servicios__Tabla_de_hechos].[ID Servicios].[All]" dimensionUniqueName="[Partes_de_Servicios__Tabla_de_hechos]" displayFolder="" count="0" memberValueDatatype="20" unbalanced="0"/>
    <cacheHierarchy uniqueName="[Partes_de_Servicios__Tabla_de_hechos].[Fecha]" caption="Fecha" attribute="1" time="1" defaultMemberUniqueName="[Partes_de_Servicios__Tabla_de_hechos].[Fecha].[All]" allUniqueName="[Partes_de_Servicios__Tabla_de_hechos].[Fecha].[All]" dimensionUniqueName="[Partes_de_Servicios__Tabla_de_hechos]" displayFolder="" count="0" memberValueDatatype="7" unbalanced="0"/>
    <cacheHierarchy uniqueName="[Partes_de_Servicios__Tabla_de_hechos].[Nº Servicios]" caption="Nº Servicios" attribute="1" defaultMemberUniqueName="[Partes_de_Servicios__Tabla_de_hechos].[Nº Servicios].[All]" allUniqueName="[Partes_de_Servicios__Tabla_de_hechos].[Nº Servicios].[All]" dimensionUniqueName="[Partes_de_Servicios__Tabla_de_hechos]" displayFolder="" count="0" memberValueDatatype="20" unbalanced="0"/>
    <cacheHierarchy uniqueName="[Servicios__TD].[ID Producto]" caption="ID Producto" attribute="1" defaultMemberUniqueName="[Servicios__TD].[ID Producto].[All]" allUniqueName="[Servicios__TD].[ID Producto].[All]" dimensionUniqueName="[Servicios__TD]" displayFolder="" count="0" memberValueDatatype="20" unbalanced="0"/>
    <cacheHierarchy uniqueName="[Servicios__TD].[Producto]" caption="Producto" attribute="1" defaultMemberUniqueName="[Servicios__TD].[Producto].[All]" allUniqueName="[Servicios__TD].[Producto].[All]" dimensionUniqueName="[Servicios__TD]" displayFolder="" count="2" memberValueDatatype="130" unbalanced="0">
      <fieldsUsage count="2">
        <fieldUsage x="-1"/>
        <fieldUsage x="0"/>
      </fieldsUsage>
    </cacheHierarchy>
    <cacheHierarchy uniqueName="[Servicios__TD].[Tiempo]" caption="Tiempo" attribute="1" defaultMemberUniqueName="[Servicios__TD].[Tiempo].[All]" allUniqueName="[Servicios__TD].[Tiempo].[All]" dimensionUniqueName="[Servicios__TD]" displayFolder="" count="0" memberValueDatatype="5" unbalanced="0"/>
    <cacheHierarchy uniqueName="[Servicios__TD].[Ingresos]" caption="Ingresos" attribute="1" defaultMemberUniqueName="[Servicios__TD].[Ingresos].[All]" allUniqueName="[Servicios__TD].[Ingresos].[All]" dimensionUniqueName="[Servicios__TD]" displayFolder="" count="0" memberValueDatatype="20" unbalanced="0"/>
    <cacheHierarchy uniqueName="[Servicios__TD].[Margen Bruto]" caption="Margen Bruto" attribute="1" defaultMemberUniqueName="[Servicios__TD].[Margen Bruto].[All]" allUniqueName="[Servicios__TD].[Margen Bruto].[All]" dimensionUniqueName="[Servicios__TD]" displayFolder="" count="0" memberValueDatatype="5" unbalanced="0"/>
    <cacheHierarchy uniqueName="[Measures].[Suma de Tiempo]" caption="Suma de Tiempo" measure="1" displayFolder="" measureGroup="Servicios__TD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]" caption="Suma de Ingresos" measure="1" displayFolder="" measureGroup="Servicios__TD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Margen Bruto]" caption="Suma de Margen Bruto" measure="1" displayFolder="" measureGroup="Servicios__TD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de Nº Servicios]" caption="Suma de Nº Servicios" measure="1" displayFolder="" measureGroup="Partes_de_Servicios__Tabla_de_hecho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otalXIngreso]" caption="TotalXIngreso" measure="1" displayFolder="" measureGroup="Partes_de_Servicios__Tabla_de_hechos" count="0"/>
    <cacheHierarchy uniqueName="[Measures].[TotalXTiempo]" caption="TotalXTiempo" measure="1" displayFolder="" measureGroup="Partes_de_Servicios__Tabla_de_hechos" count="0"/>
    <cacheHierarchy uniqueName="[Measures].[TotalXMB]" caption="TotalXMB" measure="1" displayFolder="" measureGroup="Partes_de_Servicios__Tabla_de_hechos" count="0"/>
    <cacheHierarchy uniqueName="[Measures].[MB por Hora (N1)]" caption="MB por Hora (N1)" measure="1" displayFolder="" measureGroup="Partes_de_Servicios__Tabla_de_hechos" count="0"/>
    <cacheHierarchy uniqueName="[Measures].[Total Servicios]" caption="Total Servicios" measure="1" displayFolder="" measureGroup="Partes_de_Servicios__Tabla_de_hechos" count="0"/>
    <cacheHierarchy uniqueName="[Measures].[% MB]" caption="% MB" measure="1" displayFolder="" measureGroup="Partes_de_Servicios__Tabla_de_hechos" count="0"/>
    <cacheHierarchy uniqueName="[Measures].[% MB 2]" caption="% MB 2" measure="1" displayFolder="" measureGroup="Partes_de_Servicios__Tabla_de_hechos" count="0"/>
    <cacheHierarchy uniqueName="[Measures].[__XL_Count Partes_de_Servicios__Tabla_de_hechos]" caption="__XL_Count Partes_de_Servicios__Tabla_de_hechos" measure="1" displayFolder="" measureGroup="Partes_de_Servicios__Tabla_de_hechos" count="0" hidden="1"/>
    <cacheHierarchy uniqueName="[Measures].[__XL_Count Servicios__TD]" caption="__XL_Count Servicios__TD" measure="1" displayFolder="" measureGroup="Servicios__TD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</cacheHierarchies>
  <kpis count="0"/>
  <dimensions count="4">
    <dimension name="Calendar" uniqueName="[Calendar]" caption="Calendar"/>
    <dimension measure="1" name="Measures" uniqueName="[Measures]" caption="Measures"/>
    <dimension name="Partes_de_Servicios__Tabla_de_hechos" uniqueName="[Partes_de_Servicios__Tabla_de_hechos]" caption="Partes_de_Servicios__Tabla_de_hechos"/>
    <dimension name="Servicios__TD" uniqueName="[Servicios__TD]" caption="Servicios__TD"/>
  </dimensions>
  <measureGroups count="3">
    <measureGroup name="Calendar" caption="Calendar"/>
    <measureGroup name="Partes_de_Servicios__Tabla_de_hechos" caption="Partes_de_Servicios__Tabla_de_hechos"/>
    <measureGroup name="Servicios__TD" caption="Servicios__TD"/>
  </measureGroups>
  <maps count="5">
    <map measureGroup="0" dimension="0"/>
    <map measureGroup="1" dimension="0"/>
    <map measureGroup="1" dimension="2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6.672547800925" backgroundQuery="1" createdVersion="8" refreshedVersion="8" minRefreshableVersion="3" recordCount="0" supportSubquery="1" supportAdvancedDrill="1" xr:uid="{F86B32E3-A443-4CF0-A902-98524AE07FA3}">
  <cacheSource type="external" connectionId="4"/>
  <cacheFields count="1">
    <cacheField name="[Servicios__TD].[Producto].[Producto]" caption="Producto" numFmtId="0" hierarchy="13" level="1">
      <sharedItems count="6">
        <s v="Aceite y Filtros"/>
        <s v="Climatización y Aire Acond"/>
        <s v="Electricidad básica"/>
        <s v="Neumáticos"/>
        <s v="Otros"/>
        <s v="Servicio Frenos"/>
      </sharedItems>
    </cacheField>
  </cacheFields>
  <cacheHierarchies count="32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5" unbalanced="0"/>
    <cacheHierarchy uniqueName="[Partes_de_Servicios__Tabla_de_hechos].[ID Servicios]" caption="ID Servicios" attribute="1" defaultMemberUniqueName="[Partes_de_Servicios__Tabla_de_hechos].[ID Servicios].[All]" allUniqueName="[Partes_de_Servicios__Tabla_de_hechos].[ID Servicios].[All]" dimensionUniqueName="[Partes_de_Servicios__Tabla_de_hechos]" displayFolder="" count="0" memberValueDatatype="20" unbalanced="0"/>
    <cacheHierarchy uniqueName="[Partes_de_Servicios__Tabla_de_hechos].[Fecha]" caption="Fecha" attribute="1" time="1" defaultMemberUniqueName="[Partes_de_Servicios__Tabla_de_hechos].[Fecha].[All]" allUniqueName="[Partes_de_Servicios__Tabla_de_hechos].[Fecha].[All]" dimensionUniqueName="[Partes_de_Servicios__Tabla_de_hechos]" displayFolder="" count="0" memberValueDatatype="7" unbalanced="0"/>
    <cacheHierarchy uniqueName="[Partes_de_Servicios__Tabla_de_hechos].[Nº Servicios]" caption="Nº Servicios" attribute="1" defaultMemberUniqueName="[Partes_de_Servicios__Tabla_de_hechos].[Nº Servicios].[All]" allUniqueName="[Partes_de_Servicios__Tabla_de_hechos].[Nº Servicios].[All]" dimensionUniqueName="[Partes_de_Servicios__Tabla_de_hechos]" displayFolder="" count="0" memberValueDatatype="20" unbalanced="0"/>
    <cacheHierarchy uniqueName="[Servicios__TD].[ID Producto]" caption="ID Producto" attribute="1" defaultMemberUniqueName="[Servicios__TD].[ID Producto].[All]" allUniqueName="[Servicios__TD].[ID Producto].[All]" dimensionUniqueName="[Servicios__TD]" displayFolder="" count="0" memberValueDatatype="20" unbalanced="0"/>
    <cacheHierarchy uniqueName="[Servicios__TD].[Producto]" caption="Producto" attribute="1" defaultMemberUniqueName="[Servicios__TD].[Producto].[All]" allUniqueName="[Servicios__TD].[Producto].[All]" dimensionUniqueName="[Servicios__TD]" displayFolder="" count="2" memberValueDatatype="130" unbalanced="0">
      <fieldsUsage count="2">
        <fieldUsage x="-1"/>
        <fieldUsage x="0"/>
      </fieldsUsage>
    </cacheHierarchy>
    <cacheHierarchy uniqueName="[Servicios__TD].[Tiempo]" caption="Tiempo" attribute="1" defaultMemberUniqueName="[Servicios__TD].[Tiempo].[All]" allUniqueName="[Servicios__TD].[Tiempo].[All]" dimensionUniqueName="[Servicios__TD]" displayFolder="" count="0" memberValueDatatype="5" unbalanced="0"/>
    <cacheHierarchy uniqueName="[Servicios__TD].[Ingresos]" caption="Ingresos" attribute="1" defaultMemberUniqueName="[Servicios__TD].[Ingresos].[All]" allUniqueName="[Servicios__TD].[Ingresos].[All]" dimensionUniqueName="[Servicios__TD]" displayFolder="" count="0" memberValueDatatype="20" unbalanced="0"/>
    <cacheHierarchy uniqueName="[Servicios__TD].[Margen Bruto]" caption="Margen Bruto" attribute="1" defaultMemberUniqueName="[Servicios__TD].[Margen Bruto].[All]" allUniqueName="[Servicios__TD].[Margen Bruto].[All]" dimensionUniqueName="[Servicios__TD]" displayFolder="" count="0" memberValueDatatype="5" unbalanced="0"/>
    <cacheHierarchy uniqueName="[Measures].[Suma de Tiempo]" caption="Suma de Tiempo" measure="1" displayFolder="" measureGroup="Servicios__TD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]" caption="Suma de Ingresos" measure="1" displayFolder="" measureGroup="Servicios__TD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Margen Bruto]" caption="Suma de Margen Bruto" measure="1" displayFolder="" measureGroup="Servicios__TD" count="0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de Nº Servicios]" caption="Suma de Nº Servicios" measure="1" displayFolder="" measureGroup="Partes_de_Servicios__Tabla_de_hecho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otalXIngreso]" caption="TotalXIngreso" measure="1" displayFolder="" measureGroup="Partes_de_Servicios__Tabla_de_hechos" count="0"/>
    <cacheHierarchy uniqueName="[Measures].[TotalXTiempo]" caption="TotalXTiempo" measure="1" displayFolder="" measureGroup="Partes_de_Servicios__Tabla_de_hechos" count="0"/>
    <cacheHierarchy uniqueName="[Measures].[TotalXMB]" caption="TotalXMB" measure="1" displayFolder="" measureGroup="Partes_de_Servicios__Tabla_de_hechos" count="0"/>
    <cacheHierarchy uniqueName="[Measures].[MB por Hora (N1)]" caption="MB por Hora (N1)" measure="1" displayFolder="" measureGroup="Partes_de_Servicios__Tabla_de_hechos" count="0"/>
    <cacheHierarchy uniqueName="[Measures].[Total Servicios]" caption="Total Servicios" measure="1" displayFolder="" measureGroup="Partes_de_Servicios__Tabla_de_hechos" count="0"/>
    <cacheHierarchy uniqueName="[Measures].[% MB]" caption="% MB" measure="1" displayFolder="" measureGroup="Partes_de_Servicios__Tabla_de_hechos" count="0"/>
    <cacheHierarchy uniqueName="[Measures].[% MB 2]" caption="% MB 2" measure="1" displayFolder="" measureGroup="Partes_de_Servicios__Tabla_de_hechos" count="0"/>
    <cacheHierarchy uniqueName="[Measures].[__XL_Count Partes_de_Servicios__Tabla_de_hechos]" caption="__XL_Count Partes_de_Servicios__Tabla_de_hechos" measure="1" displayFolder="" measureGroup="Partes_de_Servicios__Tabla_de_hechos" count="0" hidden="1"/>
    <cacheHierarchy uniqueName="[Measures].[__XL_Count Servicios__TD]" caption="__XL_Count Servicios__TD" measure="1" displayFolder="" measureGroup="Servicios__TD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</cacheHierarchies>
  <kpis count="0"/>
  <dimensions count="4">
    <dimension name="Calendar" uniqueName="[Calendar]" caption="Calendar"/>
    <dimension measure="1" name="Measures" uniqueName="[Measures]" caption="Measures"/>
    <dimension name="Partes_de_Servicios__Tabla_de_hechos" uniqueName="[Partes_de_Servicios__Tabla_de_hechos]" caption="Partes_de_Servicios__Tabla_de_hechos"/>
    <dimension name="Servicios__TD" uniqueName="[Servicios__TD]" caption="Servicios__TD"/>
  </dimensions>
  <measureGroups count="3">
    <measureGroup name="Calendar" caption="Calendar"/>
    <measureGroup name="Partes_de_Servicios__Tabla_de_hechos" caption="Partes_de_Servicios__Tabla_de_hechos"/>
    <measureGroup name="Servicios__TD" caption="Servicios__TD"/>
  </measureGroups>
  <maps count="5">
    <map measureGroup="0" dimension="0"/>
    <map measureGroup="1" dimension="0"/>
    <map measureGroup="1" dimension="2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6.696677199077" backgroundQuery="1" createdVersion="8" refreshedVersion="8" minRefreshableVersion="3" recordCount="0" supportSubquery="1" supportAdvancedDrill="1" xr:uid="{A3BEC075-A527-4F9C-9135-06350CCD59F6}">
  <cacheSource type="external" connectionId="4"/>
  <cacheFields count="9">
    <cacheField name="[Servicios__TD].[Producto].[Producto]" caption="Producto" numFmtId="0" hierarchy="13" level="1">
      <sharedItems count="6">
        <s v="Aceite y Filtros"/>
        <s v="Climatización y Aire Acond"/>
        <s v="Electricidad básica"/>
        <s v="Neumáticos"/>
        <s v="Otros"/>
        <s v="Servicio Frenos"/>
      </sharedItems>
    </cacheField>
    <cacheField name="[Measures].[TotalXIngreso]" caption="TotalXIngreso" numFmtId="0" hierarchy="21" level="32767"/>
    <cacheField name="[Measures].[TotalXTiempo]" caption="TotalXTiempo" numFmtId="0" hierarchy="22" level="32767"/>
    <cacheField name="[Measures].[TotalXMB]" caption="TotalXMB" numFmtId="0" hierarchy="23" level="32767"/>
    <cacheField name="[Measures].[MB por Hora (N1)]" caption="MB por Hora (N1)" numFmtId="0" hierarchy="24" level="32767"/>
    <cacheField name="[Measures].[Total Servicios]" caption="Total Servicios" numFmtId="0" hierarchy="25" level="32767"/>
    <cacheField name="[Measures].[% MB]" caption="% MB" numFmtId="0" hierarchy="26" level="32767"/>
    <cacheField name="[Measures].[% MB 2]" caption="% MB 2" numFmtId="0" hierarchy="27" level="32767"/>
    <cacheField name="[Calendar].[Trimestre].[Trimestre]" caption="Trimestre" numFmtId="0" hierarchy="8" level="1">
      <sharedItems containsSemiMixedTypes="0" containsNonDate="0" containsString="0"/>
    </cacheField>
  </cacheFields>
  <cacheHierarchies count="32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4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2" memberValueDatatype="5" unbalanced="0">
      <fieldsUsage count="2">
        <fieldUsage x="-1"/>
        <fieldUsage x="8"/>
      </fieldsUsage>
    </cacheHierarchy>
    <cacheHierarchy uniqueName="[Partes_de_Servicios__Tabla_de_hechos].[ID Servicios]" caption="ID Servicios" attribute="1" defaultMemberUniqueName="[Partes_de_Servicios__Tabla_de_hechos].[ID Servicios].[All]" allUniqueName="[Partes_de_Servicios__Tabla_de_hechos].[ID Servicios].[All]" dimensionUniqueName="[Partes_de_Servicios__Tabla_de_hechos]" displayFolder="" count="0" memberValueDatatype="20" unbalanced="0"/>
    <cacheHierarchy uniqueName="[Partes_de_Servicios__Tabla_de_hechos].[Fecha]" caption="Fecha" attribute="1" time="1" defaultMemberUniqueName="[Partes_de_Servicios__Tabla_de_hechos].[Fecha].[All]" allUniqueName="[Partes_de_Servicios__Tabla_de_hechos].[Fecha].[All]" dimensionUniqueName="[Partes_de_Servicios__Tabla_de_hechos]" displayFolder="" count="0" memberValueDatatype="7" unbalanced="0"/>
    <cacheHierarchy uniqueName="[Partes_de_Servicios__Tabla_de_hechos].[Nº Servicios]" caption="Nº Servicios" attribute="1" defaultMemberUniqueName="[Partes_de_Servicios__Tabla_de_hechos].[Nº Servicios].[All]" allUniqueName="[Partes_de_Servicios__Tabla_de_hechos].[Nº Servicios].[All]" dimensionUniqueName="[Partes_de_Servicios__Tabla_de_hechos]" displayFolder="" count="0" memberValueDatatype="20" unbalanced="0"/>
    <cacheHierarchy uniqueName="[Servicios__TD].[ID Producto]" caption="ID Producto" attribute="1" defaultMemberUniqueName="[Servicios__TD].[ID Producto].[All]" allUniqueName="[Servicios__TD].[ID Producto].[All]" dimensionUniqueName="[Servicios__TD]" displayFolder="" count="0" memberValueDatatype="20" unbalanced="0"/>
    <cacheHierarchy uniqueName="[Servicios__TD].[Producto]" caption="Producto" attribute="1" defaultMemberUniqueName="[Servicios__TD].[Producto].[All]" allUniqueName="[Servicios__TD].[Producto].[All]" dimensionUniqueName="[Servicios__TD]" displayFolder="" count="2" memberValueDatatype="130" unbalanced="0">
      <fieldsUsage count="2">
        <fieldUsage x="-1"/>
        <fieldUsage x="0"/>
      </fieldsUsage>
    </cacheHierarchy>
    <cacheHierarchy uniqueName="[Servicios__TD].[Tiempo]" caption="Tiempo" attribute="1" defaultMemberUniqueName="[Servicios__TD].[Tiempo].[All]" allUniqueName="[Servicios__TD].[Tiempo].[All]" dimensionUniqueName="[Servicios__TD]" displayFolder="" count="0" memberValueDatatype="5" unbalanced="0"/>
    <cacheHierarchy uniqueName="[Servicios__TD].[Ingresos]" caption="Ingresos" attribute="1" defaultMemberUniqueName="[Servicios__TD].[Ingresos].[All]" allUniqueName="[Servicios__TD].[Ingresos].[All]" dimensionUniqueName="[Servicios__TD]" displayFolder="" count="0" memberValueDatatype="20" unbalanced="0"/>
    <cacheHierarchy uniqueName="[Servicios__TD].[Margen Bruto]" caption="Margen Bruto" attribute="1" defaultMemberUniqueName="[Servicios__TD].[Margen Bruto].[All]" allUniqueName="[Servicios__TD].[Margen Bruto].[All]" dimensionUniqueName="[Servicios__TD]" displayFolder="" count="0" memberValueDatatype="5" unbalanced="0"/>
    <cacheHierarchy uniqueName="[Measures].[Suma de Tiempo]" caption="Suma de Tiempo" measure="1" displayFolder="" measureGroup="Servicios__TD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]" caption="Suma de Ingresos" measure="1" displayFolder="" measureGroup="Servicios__TD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Margen Bruto]" caption="Suma de Margen Bruto" measure="1" displayFolder="" measureGroup="Servicios__TD" count="0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de Nº Servicios]" caption="Suma de Nº Servicios" measure="1" displayFolder="" measureGroup="Partes_de_Servicios__Tabla_de_hecho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otalXIngreso]" caption="TotalXIngreso" measure="1" displayFolder="" measureGroup="Partes_de_Servicios__Tabla_de_hechos" count="0" oneField="1">
      <fieldsUsage count="1">
        <fieldUsage x="1"/>
      </fieldsUsage>
    </cacheHierarchy>
    <cacheHierarchy uniqueName="[Measures].[TotalXTiempo]" caption="TotalXTiempo" measure="1" displayFolder="" measureGroup="Partes_de_Servicios__Tabla_de_hechos" count="0" oneField="1">
      <fieldsUsage count="1">
        <fieldUsage x="2"/>
      </fieldsUsage>
    </cacheHierarchy>
    <cacheHierarchy uniqueName="[Measures].[TotalXMB]" caption="TotalXMB" measure="1" displayFolder="" measureGroup="Partes_de_Servicios__Tabla_de_hechos" count="0" oneField="1">
      <fieldsUsage count="1">
        <fieldUsage x="3"/>
      </fieldsUsage>
    </cacheHierarchy>
    <cacheHierarchy uniqueName="[Measures].[MB por Hora (N1)]" caption="MB por Hora (N1)" measure="1" displayFolder="" measureGroup="Partes_de_Servicios__Tabla_de_hechos" count="0" oneField="1">
      <fieldsUsage count="1">
        <fieldUsage x="4"/>
      </fieldsUsage>
    </cacheHierarchy>
    <cacheHierarchy uniqueName="[Measures].[Total Servicios]" caption="Total Servicios" measure="1" displayFolder="" measureGroup="Partes_de_Servicios__Tabla_de_hechos" count="0" oneField="1">
      <fieldsUsage count="1">
        <fieldUsage x="5"/>
      </fieldsUsage>
    </cacheHierarchy>
    <cacheHierarchy uniqueName="[Measures].[% MB]" caption="% MB" measure="1" displayFolder="" measureGroup="Partes_de_Servicios__Tabla_de_hechos" count="0" oneField="1">
      <fieldsUsage count="1">
        <fieldUsage x="6"/>
      </fieldsUsage>
    </cacheHierarchy>
    <cacheHierarchy uniqueName="[Measures].[% MB 2]" caption="% MB 2" measure="1" displayFolder="" measureGroup="Partes_de_Servicios__Tabla_de_hechos" count="0" oneField="1">
      <fieldsUsage count="1">
        <fieldUsage x="7"/>
      </fieldsUsage>
    </cacheHierarchy>
    <cacheHierarchy uniqueName="[Measures].[__XL_Count Partes_de_Servicios__Tabla_de_hechos]" caption="__XL_Count Partes_de_Servicios__Tabla_de_hechos" measure="1" displayFolder="" measureGroup="Partes_de_Servicios__Tabla_de_hechos" count="0" hidden="1"/>
    <cacheHierarchy uniqueName="[Measures].[__XL_Count Servicios__TD]" caption="__XL_Count Servicios__TD" measure="1" displayFolder="" measureGroup="Servicios__TD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</cacheHierarchies>
  <kpis count="0"/>
  <dimensions count="4">
    <dimension name="Calendar" uniqueName="[Calendar]" caption="Calendar"/>
    <dimension measure="1" name="Measures" uniqueName="[Measures]" caption="Measures"/>
    <dimension name="Partes_de_Servicios__Tabla_de_hechos" uniqueName="[Partes_de_Servicios__Tabla_de_hechos]" caption="Partes_de_Servicios__Tabla_de_hechos"/>
    <dimension name="Servicios__TD" uniqueName="[Servicios__TD]" caption="Servicios__TD"/>
  </dimensions>
  <measureGroups count="3">
    <measureGroup name="Calendar" caption="Calendar"/>
    <measureGroup name="Partes_de_Servicios__Tabla_de_hechos" caption="Partes_de_Servicios__Tabla_de_hechos"/>
    <measureGroup name="Servicios__TD" caption="Servicios__TD"/>
  </measureGroups>
  <maps count="5">
    <map measureGroup="0" dimension="0"/>
    <map measureGroup="1" dimension="0"/>
    <map measureGroup="1" dimension="2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6.672551157404" backgroundQuery="1" createdVersion="3" refreshedVersion="8" minRefreshableVersion="3" recordCount="0" supportSubquery="1" supportAdvancedDrill="1" xr:uid="{CFA55CC9-30D1-4FD1-A84A-AB921C8A78D5}">
  <cacheSource type="external" connectionId="4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2" memberValueDatatype="5" unbalanced="0"/>
    <cacheHierarchy uniqueName="[Partes_de_Servicios__Tabla_de_hechos].[ID Servicios]" caption="ID Servicios" attribute="1" defaultMemberUniqueName="[Partes_de_Servicios__Tabla_de_hechos].[ID Servicios].[All]" allUniqueName="[Partes_de_Servicios__Tabla_de_hechos].[ID Servicios].[All]" dimensionUniqueName="[Partes_de_Servicios__Tabla_de_hechos]" displayFolder="" count="0" memberValueDatatype="20" unbalanced="0"/>
    <cacheHierarchy uniqueName="[Partes_de_Servicios__Tabla_de_hechos].[Fecha]" caption="Fecha" attribute="1" time="1" defaultMemberUniqueName="[Partes_de_Servicios__Tabla_de_hechos].[Fecha].[All]" allUniqueName="[Partes_de_Servicios__Tabla_de_hechos].[Fecha].[All]" dimensionUniqueName="[Partes_de_Servicios__Tabla_de_hechos]" displayFolder="" count="0" memberValueDatatype="7" unbalanced="0"/>
    <cacheHierarchy uniqueName="[Partes_de_Servicios__Tabla_de_hechos].[Nº Servicios]" caption="Nº Servicios" attribute="1" defaultMemberUniqueName="[Partes_de_Servicios__Tabla_de_hechos].[Nº Servicios].[All]" allUniqueName="[Partes_de_Servicios__Tabla_de_hechos].[Nº Servicios].[All]" dimensionUniqueName="[Partes_de_Servicios__Tabla_de_hechos]" displayFolder="" count="0" memberValueDatatype="20" unbalanced="0"/>
    <cacheHierarchy uniqueName="[Servicios__TD].[ID Producto]" caption="ID Producto" attribute="1" defaultMemberUniqueName="[Servicios__TD].[ID Producto].[All]" allUniqueName="[Servicios__TD].[ID Producto].[All]" dimensionUniqueName="[Servicios__TD]" displayFolder="" count="0" memberValueDatatype="20" unbalanced="0"/>
    <cacheHierarchy uniqueName="[Servicios__TD].[Producto]" caption="Producto" attribute="1" defaultMemberUniqueName="[Servicios__TD].[Producto].[All]" allUniqueName="[Servicios__TD].[Producto].[All]" dimensionUniqueName="[Servicios__TD]" displayFolder="" count="0" memberValueDatatype="130" unbalanced="0"/>
    <cacheHierarchy uniqueName="[Servicios__TD].[Tiempo]" caption="Tiempo" attribute="1" defaultMemberUniqueName="[Servicios__TD].[Tiempo].[All]" allUniqueName="[Servicios__TD].[Tiempo].[All]" dimensionUniqueName="[Servicios__TD]" displayFolder="" count="0" memberValueDatatype="5" unbalanced="0"/>
    <cacheHierarchy uniqueName="[Servicios__TD].[Ingresos]" caption="Ingresos" attribute="1" defaultMemberUniqueName="[Servicios__TD].[Ingresos].[All]" allUniqueName="[Servicios__TD].[Ingresos].[All]" dimensionUniqueName="[Servicios__TD]" displayFolder="" count="0" memberValueDatatype="20" unbalanced="0"/>
    <cacheHierarchy uniqueName="[Servicios__TD].[Margen Bruto]" caption="Margen Bruto" attribute="1" defaultMemberUniqueName="[Servicios__TD].[Margen Bruto].[All]" allUniqueName="[Servicios__TD].[Margen Bruto].[All]" dimensionUniqueName="[Servicios__TD]" displayFolder="" count="0" memberValueDatatype="5" unbalanced="0"/>
    <cacheHierarchy uniqueName="[Measures].[Suma de Tiempo]" caption="Suma de Tiempo" measure="1" displayFolder="" measureGroup="Servicios__TD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]" caption="Suma de Ingresos" measure="1" displayFolder="" measureGroup="Servicios__TD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Margen Bruto]" caption="Suma de Margen Bruto" measure="1" displayFolder="" measureGroup="Servicios__TD" count="0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de Nº Servicios]" caption="Suma de Nº Servicios" measure="1" displayFolder="" measureGroup="Partes_de_Servicios__Tabla_de_hecho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otalXIngreso]" caption="TotalXIngreso" measure="1" displayFolder="" measureGroup="Partes_de_Servicios__Tabla_de_hechos" count="0"/>
    <cacheHierarchy uniqueName="[Measures].[TotalXTiempo]" caption="TotalXTiempo" measure="1" displayFolder="" measureGroup="Partes_de_Servicios__Tabla_de_hechos" count="0"/>
    <cacheHierarchy uniqueName="[Measures].[TotalXMB]" caption="TotalXMB" measure="1" displayFolder="" measureGroup="Partes_de_Servicios__Tabla_de_hechos" count="0"/>
    <cacheHierarchy uniqueName="[Measures].[MB por Hora (N1)]" caption="MB por Hora (N1)" measure="1" displayFolder="" measureGroup="Partes_de_Servicios__Tabla_de_hechos" count="0"/>
    <cacheHierarchy uniqueName="[Measures].[Total Servicios]" caption="Total Servicios" measure="1" displayFolder="" measureGroup="Partes_de_Servicios__Tabla_de_hechos" count="0"/>
    <cacheHierarchy uniqueName="[Measures].[% MB]" caption="% MB" measure="1" displayFolder="" measureGroup="Partes_de_Servicios__Tabla_de_hechos" count="0"/>
    <cacheHierarchy uniqueName="[Measures].[__XL_Count Partes_de_Servicios__Tabla_de_hechos]" caption="__XL_Count Partes_de_Servicios__Tabla_de_hechos" measure="1" displayFolder="" measureGroup="Partes_de_Servicios__Tabla_de_hechos" count="0" hidden="1"/>
    <cacheHierarchy uniqueName="[Measures].[__XL_Count Servicios__TD]" caption="__XL_Count Servicios__TD" measure="1" displayFolder="" measureGroup="Servicios__TD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62927452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B7C371-BFAA-41A1-A104-A52269E8152F}" name="TablaDinámica1" cacheId="127" applyNumberFormats="0" applyBorderFormats="0" applyFontFormats="0" applyPatternFormats="0" applyAlignmentFormats="0" applyWidthHeightFormats="1" dataCaption="Valores" tag="bbcb3c4a-36f2-4d7f-af7a-6e4517424e25" updatedVersion="8" minRefreshableVersion="3" useAutoFormatting="1" subtotalHiddenItems="1" itemPrintTitles="1" createdVersion="8" indent="0" outline="1" outlineData="1" multipleFieldFilters="0" rowHeaderCaption="Servicios de taller">
  <location ref="B3:I10" firstHeaderRow="0" firstDataRow="1" firstDataCol="1"/>
  <pivotFields count="9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fld="5" subtotal="count" baseField="0" baseItem="0"/>
    <dataField fld="6" subtotal="count" baseField="0" baseItem="0"/>
    <dataField fld="7" subtotal="count" baseField="0" baseItem="0"/>
    <dataField fld="1" subtotal="count" baseField="0" baseItem="0"/>
    <dataField fld="2" subtotal="count" baseField="0" baseItem="0" numFmtId="164"/>
    <dataField fld="3" subtotal="count" baseField="0" baseItem="0"/>
    <dataField fld="4" subtotal="count" baseField="0" baseItem="0" numFmtId="166"/>
  </dataFields>
  <formats count="9">
    <format dxfId="134">
      <pivotArea collapsedLevelsAreSubtotals="1" fieldPosition="0">
        <references count="2">
          <reference field="4294967294" count="1" selected="0">
            <x v="4"/>
          </reference>
          <reference field="0" count="0"/>
        </references>
      </pivotArea>
    </format>
    <format dxfId="133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132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131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130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129">
      <pivotArea outline="0" fieldPosition="0">
        <references count="1">
          <reference field="4294967294" count="1">
            <x v="6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4">
    <conditionalFormat priority="5">
      <pivotAreas count="1">
        <pivotArea type="data" collapsedLevelsAreSubtotals="1" fieldPosition="0">
          <references count="2">
            <reference field="4294967294" count="1" selected="0">
              <x v="6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5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4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2">
            <reference field="4294967294" count="1" selected="0">
              <x v="3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Hierarchies count="32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% MB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ervicios__TD]"/>
        <x15:activeTabTopLevelEntity name="[Partes_de_Servicios__Tabla_de_hechos]"/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3BD342-F1D8-4A5B-B0E5-C407A2F95716}" name="TablaDinámica2" cacheId="79" applyNumberFormats="0" applyBorderFormats="0" applyFontFormats="0" applyPatternFormats="0" applyAlignmentFormats="0" applyWidthHeightFormats="1" dataCaption="Valores" grandTotalCaption="Total gen" tag="15dc9a00-0df1-4740-80b5-46fe8ae1e47f" updatedVersion="8" minRefreshableVersion="3" useAutoFormatting="1" subtotalHiddenItems="1" itemPrintTitles="1" createdVersion="8" indent="0" outline="1" outlineData="1" multipleFieldFilters="0">
  <location ref="A16:B23" firstHeaderRow="1" firstDataRow="1" firstDataCol="1"/>
  <pivotFields count="2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Nº Servicios" fld="1" baseField="0" baseItem="0"/>
  </dataFields>
  <pivotHierarchies count="32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iempo"/>
    <pivotHierarchy dragToData="1" caption="Ingresos"/>
    <pivotHierarchy dragToData="1" caption="Margen Bruto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ervicios__TD]"/>
        <x15:activeTabTopLevelEntity name="[Partes_de_Servicios__Tabla_de_hech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B8B326-BC8E-4832-A8F7-459D64F790A2}" name="TablaDinámica1" cacheId="80" applyNumberFormats="0" applyBorderFormats="0" applyFontFormats="0" applyPatternFormats="0" applyAlignmentFormats="0" applyWidthHeightFormats="1" dataCaption="Valores" tag="fb28e5c6-eb2f-4cdb-95bd-892bc7a3a19c" updatedVersion="8" minRefreshableVersion="3" useAutoFormatting="1" subtotalHiddenItems="1" itemPrintTitles="1" createdVersion="8" indent="0" outline="1" outlineData="1" multipleFieldFilters="0">
  <location ref="A4:D11" firstHeaderRow="0" firstDataRow="1" firstDataCol="1"/>
  <pivotFields count="4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iempo" fld="1" baseField="0" baseItem="0"/>
    <dataField name="Ingresos" fld="2" baseField="0" baseItem="0"/>
    <dataField name="Margen Bruto" fld="3" baseField="0" baseItem="0" numFmtId="10"/>
  </dataFields>
  <pivotHierarchies count="32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iempo"/>
    <pivotHierarchy dragToData="1" caption="Ingresos"/>
    <pivotHierarchy dragToData="1" caption="Margen Bruto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ervicios__TD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D9F036-2D42-44C4-9DA6-9FBBA8430245}" name="TablaDinámica3" cacheId="81" applyNumberFormats="0" applyBorderFormats="0" applyFontFormats="0" applyPatternFormats="0" applyAlignmentFormats="0" applyWidthHeightFormats="1" dataCaption="Valores" tag="d790bc7f-38ad-448d-ad22-5272595bd2ba" updatedVersion="8" minRefreshableVersion="3" useAutoFormatting="1" subtotalHiddenItems="1" itemPrintTitles="1" createdVersion="8" indent="0" outline="1" outlineData="1" multipleFieldFilters="0">
  <location ref="A26:A33" firstHeaderRow="1" firstDataRow="1" firstDataCol="1"/>
  <pivotFields count="1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pivotHierarchies count="32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iempo"/>
    <pivotHierarchy dragToData="1" caption="Ingresos"/>
    <pivotHierarchy dragToData="1" caption="Margen Bruto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ervicios__TD]"/>
        <x15:activeTabTopLevelEntity name="[Partes_de_Servicios__Tabla_de_hech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983A0673-8304-4B66-B3BC-40E74EFCFB1B}" autoFormatId="16" applyNumberFormats="0" applyBorderFormats="0" applyFontFormats="0" applyPatternFormats="0" applyAlignmentFormats="0" applyWidthHeightFormats="0">
  <queryTableRefresh nextId="15">
    <queryTableFields count="3">
      <queryTableField id="5" name="ID Servicios" tableColumnId="1"/>
      <queryTableField id="10" name="Fecha" tableColumnId="2"/>
      <queryTableField id="9" name="Nº Servicios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3" xr16:uid="{A0CEF898-661F-4088-9EA2-9EB3FE6F68AD}" autoFormatId="16" applyNumberFormats="0" applyBorderFormats="0" applyFontFormats="0" applyPatternFormats="0" applyAlignmentFormats="0" applyWidthHeightFormats="0">
  <queryTableRefresh nextId="6">
    <queryTableFields count="5">
      <queryTableField id="1" name="ID Producto" tableColumnId="1"/>
      <queryTableField id="2" name="Producto" tableColumnId="2"/>
      <queryTableField id="3" name="Tiempo" tableColumnId="3"/>
      <queryTableField id="4" name="Ingresos" tableColumnId="4"/>
      <queryTableField id="5" name="Margen Bruto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" xr10:uid="{1D814A71-8B95-4509-8F05-E074B771C4FB}" sourceName="[Calendar].[Trimestre]">
  <pivotTables>
    <pivotTable tabId="7" name="TablaDinámica1"/>
  </pivotTables>
  <data>
    <olap pivotCacheId="1629274521">
      <levels count="2">
        <level uniqueName="[Calendar].[Trimestre].[(All)]" sourceCaption="(All)" count="0"/>
        <level uniqueName="[Calendar].[Trimestre].[Trimestre]" sourceCaption="Trimestre" count="4">
          <ranges>
            <range startItem="0">
              <i n="[Calendar].[Trimestre].&amp;[1.]" c="1"/>
              <i n="[Calendar].[Trimestre].&amp;[2.]" c="2"/>
              <i n="[Calendar].[Trimestre].&amp;[3.]" c="3"/>
              <i n="[Calendar].[Trimestre].&amp;[4.]" c="4"/>
            </range>
          </ranges>
        </level>
      </levels>
      <selections count="1">
        <selection n="[Calendar].[Trimestre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rimestre" xr10:uid="{89C67FC3-CF9B-4751-A13A-BD15BFC39812}" cache="SegmentaciónDeDatos_Trimestre" caption="Trimestre" level="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3370-5765-44CD-8081-D879439B7F78}" name="Partes_de_Servicios__Tabla_de_hechos" displayName="Partes_de_Servicios__Tabla_de_hechos" ref="A1:C73" tableType="queryTable" totalsRowShown="0">
  <autoFilter ref="A1:C73" xr:uid="{AC7E3370-5765-44CD-8081-D879439B7F78}"/>
  <tableColumns count="3">
    <tableColumn id="1" xr3:uid="{3D6F1B7D-FBDE-4723-B6F8-77251E9C5809}" uniqueName="1" name="ID Servicios" queryTableFieldId="5"/>
    <tableColumn id="2" xr3:uid="{04C4C345-ACF6-4B83-9F21-B7E0243DC9D4}" uniqueName="2" name="Fecha" queryTableFieldId="10" dataDxfId="136"/>
    <tableColumn id="3" xr3:uid="{1BA824D1-2795-4E35-8D45-AA26B8C1AF76}" uniqueName="3" name="Nº Servicios" queryTableFieldId="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BD0715-3429-4778-889A-0D140F80B557}" name="Servicios__TD" displayName="Servicios__TD" ref="A1:E7" tableType="queryTable" totalsRowShown="0">
  <autoFilter ref="A1:E7" xr:uid="{86BD0715-3429-4778-889A-0D140F80B557}"/>
  <tableColumns count="5">
    <tableColumn id="1" xr3:uid="{B2C976FC-7C74-4B8E-9C2F-256D0C192DF6}" uniqueName="1" name="ID Producto" queryTableFieldId="1"/>
    <tableColumn id="2" xr3:uid="{B9CE1C26-0FFE-42F9-A293-47F8004DF3E4}" uniqueName="2" name="Producto" queryTableFieldId="2" dataDxfId="135"/>
    <tableColumn id="3" xr3:uid="{1DB147F1-4DAF-4F64-B4B0-BDAE8D9F5BD5}" uniqueName="3" name="Tiempo" queryTableFieldId="3"/>
    <tableColumn id="4" xr3:uid="{001E210B-1BCE-45A3-84BD-BCA3251E7D3E}" uniqueName="4" name="Ingresos" queryTableFieldId="4"/>
    <tableColumn id="5" xr3:uid="{4D3F9FED-920B-484A-AC25-F59A95C714D3}" uniqueName="5" name="Margen Bruto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Jj1Mnq9NLA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4437-D606-4E89-B8E5-72965363A3AF}">
  <dimension ref="A1:C73"/>
  <sheetViews>
    <sheetView workbookViewId="0">
      <selection activeCell="C9" sqref="C9"/>
    </sheetView>
  </sheetViews>
  <sheetFormatPr baseColWidth="10" defaultRowHeight="15" x14ac:dyDescent="0.25"/>
  <cols>
    <col min="1" max="1" width="13.42578125" bestFit="1" customWidth="1"/>
    <col min="2" max="2" width="10.7109375" bestFit="1" customWidth="1"/>
    <col min="3" max="3" width="14" bestFit="1" customWidth="1"/>
    <col min="4" max="4" width="11.28515625" bestFit="1" customWidth="1"/>
    <col min="5" max="5" width="6.85546875" bestFit="1" customWidth="1"/>
    <col min="6" max="6" width="13.42578125" bestFit="1" customWidth="1"/>
    <col min="7" max="7" width="14" bestFit="1" customWidth="1"/>
    <col min="9" max="9" width="8" bestFit="1" customWidth="1"/>
    <col min="10" max="10" width="13.5703125" bestFit="1" customWidth="1"/>
    <col min="11" max="11" width="11.28515625" bestFit="1" customWidth="1"/>
    <col min="13" max="13" width="11.140625" bestFit="1" customWidth="1"/>
  </cols>
  <sheetData>
    <row r="1" spans="1:3" x14ac:dyDescent="0.25">
      <c r="A1" t="s">
        <v>0</v>
      </c>
      <c r="B1" t="s">
        <v>20</v>
      </c>
      <c r="C1" t="s">
        <v>1</v>
      </c>
    </row>
    <row r="2" spans="1:3" x14ac:dyDescent="0.25">
      <c r="A2">
        <v>4525</v>
      </c>
      <c r="B2" s="5">
        <v>44592</v>
      </c>
      <c r="C2">
        <v>83</v>
      </c>
    </row>
    <row r="3" spans="1:3" x14ac:dyDescent="0.25">
      <c r="A3">
        <v>4525</v>
      </c>
      <c r="B3" s="5">
        <v>44620</v>
      </c>
      <c r="C3">
        <v>64</v>
      </c>
    </row>
    <row r="4" spans="1:3" x14ac:dyDescent="0.25">
      <c r="A4">
        <v>4525</v>
      </c>
      <c r="B4" s="5">
        <v>44651</v>
      </c>
      <c r="C4">
        <v>102</v>
      </c>
    </row>
    <row r="5" spans="1:3" x14ac:dyDescent="0.25">
      <c r="A5">
        <v>4525</v>
      </c>
      <c r="B5" s="5">
        <v>44681</v>
      </c>
      <c r="C5">
        <v>59</v>
      </c>
    </row>
    <row r="6" spans="1:3" x14ac:dyDescent="0.25">
      <c r="A6">
        <v>4525</v>
      </c>
      <c r="B6" s="5">
        <v>44712</v>
      </c>
      <c r="C6">
        <v>93</v>
      </c>
    </row>
    <row r="7" spans="1:3" x14ac:dyDescent="0.25">
      <c r="A7">
        <v>4525</v>
      </c>
      <c r="B7" s="5">
        <v>44742</v>
      </c>
      <c r="C7">
        <v>60</v>
      </c>
    </row>
    <row r="8" spans="1:3" x14ac:dyDescent="0.25">
      <c r="A8">
        <v>4525</v>
      </c>
      <c r="B8" s="5">
        <v>44773</v>
      </c>
      <c r="C8">
        <v>42</v>
      </c>
    </row>
    <row r="9" spans="1:3" x14ac:dyDescent="0.25">
      <c r="A9">
        <v>4525</v>
      </c>
      <c r="B9" s="5">
        <v>44804</v>
      </c>
      <c r="C9">
        <v>84</v>
      </c>
    </row>
    <row r="10" spans="1:3" x14ac:dyDescent="0.25">
      <c r="A10">
        <v>4525</v>
      </c>
      <c r="B10" s="5">
        <v>44834</v>
      </c>
      <c r="C10">
        <v>81</v>
      </c>
    </row>
    <row r="11" spans="1:3" x14ac:dyDescent="0.25">
      <c r="A11">
        <v>4525</v>
      </c>
      <c r="B11" s="5">
        <v>44865</v>
      </c>
      <c r="C11">
        <v>74</v>
      </c>
    </row>
    <row r="12" spans="1:3" x14ac:dyDescent="0.25">
      <c r="A12">
        <v>4525</v>
      </c>
      <c r="B12" s="5">
        <v>44895</v>
      </c>
      <c r="C12">
        <v>46</v>
      </c>
    </row>
    <row r="13" spans="1:3" x14ac:dyDescent="0.25">
      <c r="A13">
        <v>4525</v>
      </c>
      <c r="B13" s="5">
        <v>44926</v>
      </c>
      <c r="C13">
        <v>37</v>
      </c>
    </row>
    <row r="14" spans="1:3" x14ac:dyDescent="0.25">
      <c r="A14">
        <v>6758</v>
      </c>
      <c r="B14" s="5">
        <v>44592</v>
      </c>
      <c r="C14">
        <v>90</v>
      </c>
    </row>
    <row r="15" spans="1:3" x14ac:dyDescent="0.25">
      <c r="A15">
        <v>6758</v>
      </c>
      <c r="B15" s="5">
        <v>44620</v>
      </c>
      <c r="C15">
        <v>34</v>
      </c>
    </row>
    <row r="16" spans="1:3" x14ac:dyDescent="0.25">
      <c r="A16">
        <v>6758</v>
      </c>
      <c r="B16" s="5">
        <v>44651</v>
      </c>
      <c r="C16">
        <v>56</v>
      </c>
    </row>
    <row r="17" spans="1:3" x14ac:dyDescent="0.25">
      <c r="A17">
        <v>6758</v>
      </c>
      <c r="B17" s="5">
        <v>44681</v>
      </c>
      <c r="C17">
        <v>30</v>
      </c>
    </row>
    <row r="18" spans="1:3" x14ac:dyDescent="0.25">
      <c r="A18">
        <v>6758</v>
      </c>
      <c r="B18" s="5">
        <v>44712</v>
      </c>
      <c r="C18">
        <v>67</v>
      </c>
    </row>
    <row r="19" spans="1:3" x14ac:dyDescent="0.25">
      <c r="A19">
        <v>6758</v>
      </c>
      <c r="B19" s="5">
        <v>44742</v>
      </c>
      <c r="C19">
        <v>61</v>
      </c>
    </row>
    <row r="20" spans="1:3" x14ac:dyDescent="0.25">
      <c r="A20">
        <v>6758</v>
      </c>
      <c r="B20" s="5">
        <v>44773</v>
      </c>
      <c r="C20">
        <v>70</v>
      </c>
    </row>
    <row r="21" spans="1:3" x14ac:dyDescent="0.25">
      <c r="A21">
        <v>6758</v>
      </c>
      <c r="B21" s="5">
        <v>44804</v>
      </c>
      <c r="C21">
        <v>64</v>
      </c>
    </row>
    <row r="22" spans="1:3" x14ac:dyDescent="0.25">
      <c r="A22">
        <v>6758</v>
      </c>
      <c r="B22" s="5">
        <v>44834</v>
      </c>
      <c r="C22">
        <v>66</v>
      </c>
    </row>
    <row r="23" spans="1:3" x14ac:dyDescent="0.25">
      <c r="A23">
        <v>6758</v>
      </c>
      <c r="B23" s="5">
        <v>44865</v>
      </c>
      <c r="C23">
        <v>57</v>
      </c>
    </row>
    <row r="24" spans="1:3" x14ac:dyDescent="0.25">
      <c r="A24">
        <v>6758</v>
      </c>
      <c r="B24" s="5">
        <v>44895</v>
      </c>
      <c r="C24">
        <v>65</v>
      </c>
    </row>
    <row r="25" spans="1:3" x14ac:dyDescent="0.25">
      <c r="A25">
        <v>6758</v>
      </c>
      <c r="B25" s="5">
        <v>44926</v>
      </c>
      <c r="C25">
        <v>31</v>
      </c>
    </row>
    <row r="26" spans="1:3" x14ac:dyDescent="0.25">
      <c r="A26">
        <v>8888</v>
      </c>
      <c r="B26" s="5">
        <v>44592</v>
      </c>
      <c r="C26">
        <v>108</v>
      </c>
    </row>
    <row r="27" spans="1:3" x14ac:dyDescent="0.25">
      <c r="A27">
        <v>8888</v>
      </c>
      <c r="B27" s="5">
        <v>44620</v>
      </c>
      <c r="C27">
        <v>76</v>
      </c>
    </row>
    <row r="28" spans="1:3" x14ac:dyDescent="0.25">
      <c r="A28">
        <v>8888</v>
      </c>
      <c r="B28" s="5">
        <v>44651</v>
      </c>
      <c r="C28">
        <v>41</v>
      </c>
    </row>
    <row r="29" spans="1:3" x14ac:dyDescent="0.25">
      <c r="A29">
        <v>8888</v>
      </c>
      <c r="B29" s="5">
        <v>44681</v>
      </c>
      <c r="C29">
        <v>90</v>
      </c>
    </row>
    <row r="30" spans="1:3" x14ac:dyDescent="0.25">
      <c r="A30">
        <v>8888</v>
      </c>
      <c r="B30" s="5">
        <v>44712</v>
      </c>
      <c r="C30">
        <v>74</v>
      </c>
    </row>
    <row r="31" spans="1:3" x14ac:dyDescent="0.25">
      <c r="A31">
        <v>8888</v>
      </c>
      <c r="B31" s="5">
        <v>44742</v>
      </c>
      <c r="C31">
        <v>81</v>
      </c>
    </row>
    <row r="32" spans="1:3" x14ac:dyDescent="0.25">
      <c r="A32">
        <v>8888</v>
      </c>
      <c r="B32" s="5">
        <v>44773</v>
      </c>
      <c r="C32">
        <v>60</v>
      </c>
    </row>
    <row r="33" spans="1:3" x14ac:dyDescent="0.25">
      <c r="A33">
        <v>8888</v>
      </c>
      <c r="B33" s="5">
        <v>44804</v>
      </c>
      <c r="C33">
        <v>38</v>
      </c>
    </row>
    <row r="34" spans="1:3" x14ac:dyDescent="0.25">
      <c r="A34">
        <v>8888</v>
      </c>
      <c r="B34" s="5">
        <v>44834</v>
      </c>
      <c r="C34">
        <v>58</v>
      </c>
    </row>
    <row r="35" spans="1:3" x14ac:dyDescent="0.25">
      <c r="A35">
        <v>8888</v>
      </c>
      <c r="B35" s="5">
        <v>44865</v>
      </c>
      <c r="C35">
        <v>80</v>
      </c>
    </row>
    <row r="36" spans="1:3" x14ac:dyDescent="0.25">
      <c r="A36">
        <v>8888</v>
      </c>
      <c r="B36" s="5">
        <v>44895</v>
      </c>
      <c r="C36">
        <v>75</v>
      </c>
    </row>
    <row r="37" spans="1:3" x14ac:dyDescent="0.25">
      <c r="A37">
        <v>8888</v>
      </c>
      <c r="B37" s="5">
        <v>44926</v>
      </c>
      <c r="C37">
        <v>69</v>
      </c>
    </row>
    <row r="38" spans="1:3" x14ac:dyDescent="0.25">
      <c r="A38">
        <v>9769</v>
      </c>
      <c r="B38" s="5">
        <v>44592</v>
      </c>
      <c r="C38">
        <v>68</v>
      </c>
    </row>
    <row r="39" spans="1:3" x14ac:dyDescent="0.25">
      <c r="A39">
        <v>9769</v>
      </c>
      <c r="B39" s="5">
        <v>44620</v>
      </c>
      <c r="C39">
        <v>99</v>
      </c>
    </row>
    <row r="40" spans="1:3" x14ac:dyDescent="0.25">
      <c r="A40">
        <v>9769</v>
      </c>
      <c r="B40" s="5">
        <v>44651</v>
      </c>
      <c r="C40">
        <v>35</v>
      </c>
    </row>
    <row r="41" spans="1:3" x14ac:dyDescent="0.25">
      <c r="A41">
        <v>9769</v>
      </c>
      <c r="B41" s="5">
        <v>44681</v>
      </c>
      <c r="C41">
        <v>72</v>
      </c>
    </row>
    <row r="42" spans="1:3" x14ac:dyDescent="0.25">
      <c r="A42">
        <v>9769</v>
      </c>
      <c r="B42" s="5">
        <v>44712</v>
      </c>
      <c r="C42">
        <v>70</v>
      </c>
    </row>
    <row r="43" spans="1:3" x14ac:dyDescent="0.25">
      <c r="A43">
        <v>9769</v>
      </c>
      <c r="B43" s="5">
        <v>44742</v>
      </c>
      <c r="C43">
        <v>49</v>
      </c>
    </row>
    <row r="44" spans="1:3" x14ac:dyDescent="0.25">
      <c r="A44">
        <v>9769</v>
      </c>
      <c r="B44" s="5">
        <v>44773</v>
      </c>
      <c r="C44">
        <v>34</v>
      </c>
    </row>
    <row r="45" spans="1:3" x14ac:dyDescent="0.25">
      <c r="A45">
        <v>9769</v>
      </c>
      <c r="B45" s="5">
        <v>44804</v>
      </c>
      <c r="C45">
        <v>50</v>
      </c>
    </row>
    <row r="46" spans="1:3" x14ac:dyDescent="0.25">
      <c r="A46">
        <v>9769</v>
      </c>
      <c r="B46" s="5">
        <v>44834</v>
      </c>
      <c r="C46">
        <v>59</v>
      </c>
    </row>
    <row r="47" spans="1:3" x14ac:dyDescent="0.25">
      <c r="A47">
        <v>9769</v>
      </c>
      <c r="B47" s="5">
        <v>44865</v>
      </c>
      <c r="C47">
        <v>57</v>
      </c>
    </row>
    <row r="48" spans="1:3" x14ac:dyDescent="0.25">
      <c r="A48">
        <v>9769</v>
      </c>
      <c r="B48" s="5">
        <v>44895</v>
      </c>
      <c r="C48">
        <v>55</v>
      </c>
    </row>
    <row r="49" spans="1:3" x14ac:dyDescent="0.25">
      <c r="A49">
        <v>9769</v>
      </c>
      <c r="B49" s="5">
        <v>44926</v>
      </c>
      <c r="C49">
        <v>44</v>
      </c>
    </row>
    <row r="50" spans="1:3" x14ac:dyDescent="0.25">
      <c r="A50">
        <v>8544</v>
      </c>
      <c r="B50" s="5">
        <v>44592</v>
      </c>
      <c r="C50">
        <v>95</v>
      </c>
    </row>
    <row r="51" spans="1:3" x14ac:dyDescent="0.25">
      <c r="A51">
        <v>8544</v>
      </c>
      <c r="B51" s="5">
        <v>44620</v>
      </c>
      <c r="C51">
        <v>48</v>
      </c>
    </row>
    <row r="52" spans="1:3" x14ac:dyDescent="0.25">
      <c r="A52">
        <v>8544</v>
      </c>
      <c r="B52" s="5">
        <v>44651</v>
      </c>
      <c r="C52">
        <v>142</v>
      </c>
    </row>
    <row r="53" spans="1:3" x14ac:dyDescent="0.25">
      <c r="A53">
        <v>8544</v>
      </c>
      <c r="B53" s="5">
        <v>44681</v>
      </c>
      <c r="C53">
        <v>64</v>
      </c>
    </row>
    <row r="54" spans="1:3" x14ac:dyDescent="0.25">
      <c r="A54">
        <v>8544</v>
      </c>
      <c r="B54" s="5">
        <v>44712</v>
      </c>
      <c r="C54">
        <v>79</v>
      </c>
    </row>
    <row r="55" spans="1:3" x14ac:dyDescent="0.25">
      <c r="A55">
        <v>8544</v>
      </c>
      <c r="B55" s="5">
        <v>44742</v>
      </c>
      <c r="C55">
        <v>69</v>
      </c>
    </row>
    <row r="56" spans="1:3" x14ac:dyDescent="0.25">
      <c r="A56">
        <v>8544</v>
      </c>
      <c r="B56" s="5">
        <v>44773</v>
      </c>
      <c r="C56">
        <v>31</v>
      </c>
    </row>
    <row r="57" spans="1:3" x14ac:dyDescent="0.25">
      <c r="A57">
        <v>8544</v>
      </c>
      <c r="B57" s="5">
        <v>44804</v>
      </c>
      <c r="C57">
        <v>117</v>
      </c>
    </row>
    <row r="58" spans="1:3" x14ac:dyDescent="0.25">
      <c r="A58">
        <v>8544</v>
      </c>
      <c r="B58" s="5">
        <v>44834</v>
      </c>
      <c r="C58">
        <v>89</v>
      </c>
    </row>
    <row r="59" spans="1:3" x14ac:dyDescent="0.25">
      <c r="A59">
        <v>8544</v>
      </c>
      <c r="B59" s="5">
        <v>44865</v>
      </c>
      <c r="C59">
        <v>62</v>
      </c>
    </row>
    <row r="60" spans="1:3" x14ac:dyDescent="0.25">
      <c r="A60">
        <v>8544</v>
      </c>
      <c r="B60" s="5">
        <v>44895</v>
      </c>
      <c r="C60">
        <v>50</v>
      </c>
    </row>
    <row r="61" spans="1:3" x14ac:dyDescent="0.25">
      <c r="A61">
        <v>8544</v>
      </c>
      <c r="B61" s="5">
        <v>44926</v>
      </c>
      <c r="C61">
        <v>31</v>
      </c>
    </row>
    <row r="62" spans="1:3" x14ac:dyDescent="0.25">
      <c r="A62">
        <v>6800</v>
      </c>
      <c r="B62" s="5">
        <v>44592</v>
      </c>
      <c r="C62">
        <v>124</v>
      </c>
    </row>
    <row r="63" spans="1:3" x14ac:dyDescent="0.25">
      <c r="A63">
        <v>6800</v>
      </c>
      <c r="B63" s="5">
        <v>44620</v>
      </c>
      <c r="C63">
        <v>57</v>
      </c>
    </row>
    <row r="64" spans="1:3" x14ac:dyDescent="0.25">
      <c r="A64">
        <v>6800</v>
      </c>
      <c r="B64" s="5">
        <v>44651</v>
      </c>
      <c r="C64">
        <v>57</v>
      </c>
    </row>
    <row r="65" spans="1:3" x14ac:dyDescent="0.25">
      <c r="A65">
        <v>6800</v>
      </c>
      <c r="B65" s="5">
        <v>44681</v>
      </c>
      <c r="C65">
        <v>99</v>
      </c>
    </row>
    <row r="66" spans="1:3" x14ac:dyDescent="0.25">
      <c r="A66">
        <v>6800</v>
      </c>
      <c r="B66" s="5">
        <v>44712</v>
      </c>
      <c r="C66">
        <v>62</v>
      </c>
    </row>
    <row r="67" spans="1:3" x14ac:dyDescent="0.25">
      <c r="A67">
        <v>6800</v>
      </c>
      <c r="B67" s="5">
        <v>44742</v>
      </c>
      <c r="C67">
        <v>93</v>
      </c>
    </row>
    <row r="68" spans="1:3" x14ac:dyDescent="0.25">
      <c r="A68">
        <v>6800</v>
      </c>
      <c r="B68" s="5">
        <v>44773</v>
      </c>
      <c r="C68">
        <v>45</v>
      </c>
    </row>
    <row r="69" spans="1:3" x14ac:dyDescent="0.25">
      <c r="A69">
        <v>6800</v>
      </c>
      <c r="B69" s="5">
        <v>44804</v>
      </c>
      <c r="C69">
        <v>53</v>
      </c>
    </row>
    <row r="70" spans="1:3" x14ac:dyDescent="0.25">
      <c r="A70">
        <v>6800</v>
      </c>
      <c r="B70" s="5">
        <v>44834</v>
      </c>
      <c r="C70">
        <v>63</v>
      </c>
    </row>
    <row r="71" spans="1:3" x14ac:dyDescent="0.25">
      <c r="A71">
        <v>6800</v>
      </c>
      <c r="B71" s="5">
        <v>44865</v>
      </c>
      <c r="C71">
        <v>68</v>
      </c>
    </row>
    <row r="72" spans="1:3" x14ac:dyDescent="0.25">
      <c r="A72">
        <v>6800</v>
      </c>
      <c r="B72" s="5">
        <v>44895</v>
      </c>
      <c r="C72">
        <v>82</v>
      </c>
    </row>
    <row r="73" spans="1:3" x14ac:dyDescent="0.25">
      <c r="A73">
        <v>6800</v>
      </c>
      <c r="B73" s="5">
        <v>44926</v>
      </c>
      <c r="C73">
        <v>58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8C28-379B-4F32-997E-01E691988B62}">
  <dimension ref="A1:E7"/>
  <sheetViews>
    <sheetView workbookViewId="0">
      <selection activeCell="E4" sqref="E4"/>
    </sheetView>
  </sheetViews>
  <sheetFormatPr baseColWidth="10" defaultRowHeight="15" x14ac:dyDescent="0.25"/>
  <cols>
    <col min="1" max="1" width="13.5703125" bestFit="1" customWidth="1"/>
    <col min="2" max="2" width="24.7109375" bestFit="1" customWidth="1"/>
    <col min="3" max="3" width="10" bestFit="1" customWidth="1"/>
    <col min="4" max="4" width="10.7109375" bestFit="1" customWidth="1"/>
    <col min="5" max="5" width="15.42578125" bestFit="1" customWidth="1"/>
  </cols>
  <sheetData>
    <row r="1" spans="1:5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5">
      <c r="A2">
        <v>4525</v>
      </c>
      <c r="B2" t="s">
        <v>7</v>
      </c>
      <c r="C2">
        <v>0.5</v>
      </c>
      <c r="D2">
        <v>250</v>
      </c>
      <c r="E2">
        <v>0.6</v>
      </c>
    </row>
    <row r="3" spans="1:5" x14ac:dyDescent="0.25">
      <c r="A3">
        <v>6758</v>
      </c>
      <c r="B3" t="s">
        <v>8</v>
      </c>
      <c r="C3">
        <v>1</v>
      </c>
      <c r="D3">
        <v>320</v>
      </c>
      <c r="E3">
        <v>0.8</v>
      </c>
    </row>
    <row r="4" spans="1:5" x14ac:dyDescent="0.25">
      <c r="A4">
        <v>8888</v>
      </c>
      <c r="B4" t="s">
        <v>9</v>
      </c>
      <c r="C4">
        <v>1.5</v>
      </c>
      <c r="D4">
        <v>150</v>
      </c>
      <c r="E4">
        <v>0.9</v>
      </c>
    </row>
    <row r="5" spans="1:5" x14ac:dyDescent="0.25">
      <c r="A5">
        <v>9769</v>
      </c>
      <c r="B5" t="s">
        <v>10</v>
      </c>
      <c r="C5">
        <v>1.5</v>
      </c>
      <c r="D5">
        <v>340</v>
      </c>
      <c r="E5">
        <v>0.5</v>
      </c>
    </row>
    <row r="6" spans="1:5" x14ac:dyDescent="0.25">
      <c r="A6">
        <v>8544</v>
      </c>
      <c r="B6" t="s">
        <v>11</v>
      </c>
      <c r="C6">
        <v>2</v>
      </c>
      <c r="D6">
        <v>150</v>
      </c>
      <c r="E6">
        <v>0.9</v>
      </c>
    </row>
    <row r="7" spans="1:5" x14ac:dyDescent="0.25">
      <c r="A7">
        <v>6800</v>
      </c>
      <c r="B7" t="s">
        <v>12</v>
      </c>
      <c r="C7">
        <v>0.5</v>
      </c>
      <c r="D7">
        <v>80</v>
      </c>
      <c r="E7">
        <v>0.75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AE7A-1E41-4575-A4B6-96BA2F8D508F}">
  <dimension ref="B3:I21"/>
  <sheetViews>
    <sheetView tabSelected="1" workbookViewId="0">
      <selection activeCell="E7" sqref="E7"/>
    </sheetView>
  </sheetViews>
  <sheetFormatPr baseColWidth="10" defaultRowHeight="15" x14ac:dyDescent="0.25"/>
  <cols>
    <col min="1" max="1" width="2.85546875" customWidth="1"/>
    <col min="2" max="2" width="24.7109375" bestFit="1" customWidth="1"/>
    <col min="3" max="3" width="11.28515625" bestFit="1" customWidth="1"/>
    <col min="4" max="5" width="7.5703125" bestFit="1" customWidth="1"/>
    <col min="6" max="6" width="10.7109375" bestFit="1" customWidth="1"/>
    <col min="7" max="7" width="12.28515625" bestFit="1" customWidth="1"/>
    <col min="8" max="8" width="9" bestFit="1" customWidth="1"/>
    <col min="9" max="9" width="13.5703125" bestFit="1" customWidth="1"/>
  </cols>
  <sheetData>
    <row r="3" spans="2:9" x14ac:dyDescent="0.25">
      <c r="B3" s="1" t="s">
        <v>25</v>
      </c>
      <c r="C3" s="16" t="s">
        <v>28</v>
      </c>
      <c r="D3" t="s">
        <v>26</v>
      </c>
      <c r="E3" t="s">
        <v>30</v>
      </c>
      <c r="F3" s="16" t="s">
        <v>22</v>
      </c>
      <c r="G3" s="11" t="s">
        <v>23</v>
      </c>
      <c r="H3" s="11" t="s">
        <v>24</v>
      </c>
      <c r="I3" s="11" t="s">
        <v>27</v>
      </c>
    </row>
    <row r="4" spans="2:9" x14ac:dyDescent="0.25">
      <c r="B4" s="2" t="s">
        <v>7</v>
      </c>
      <c r="C4" s="7">
        <v>825</v>
      </c>
      <c r="D4" s="14">
        <v>0.6</v>
      </c>
      <c r="E4" s="14">
        <v>0.6</v>
      </c>
      <c r="F4" s="13">
        <v>206250</v>
      </c>
      <c r="G4" s="10">
        <v>412.5</v>
      </c>
      <c r="H4" s="13">
        <v>123750</v>
      </c>
      <c r="I4" s="12">
        <v>300</v>
      </c>
    </row>
    <row r="5" spans="2:9" x14ac:dyDescent="0.25">
      <c r="B5" s="2" t="s">
        <v>11</v>
      </c>
      <c r="C5" s="7">
        <v>877</v>
      </c>
      <c r="D5" s="14">
        <v>0.9</v>
      </c>
      <c r="E5" s="14">
        <v>0.9</v>
      </c>
      <c r="F5" s="13">
        <v>131550</v>
      </c>
      <c r="G5" s="10">
        <v>1754</v>
      </c>
      <c r="H5" s="13">
        <v>118395</v>
      </c>
      <c r="I5" s="12">
        <v>67.5</v>
      </c>
    </row>
    <row r="6" spans="2:9" x14ac:dyDescent="0.25">
      <c r="B6" s="2" t="s">
        <v>9</v>
      </c>
      <c r="C6" s="7">
        <v>850</v>
      </c>
      <c r="D6" s="14">
        <v>0.9</v>
      </c>
      <c r="E6" s="14">
        <v>0.9</v>
      </c>
      <c r="F6" s="13">
        <v>127500</v>
      </c>
      <c r="G6" s="10">
        <v>1275</v>
      </c>
      <c r="H6" s="13">
        <v>114750</v>
      </c>
      <c r="I6" s="12">
        <v>90</v>
      </c>
    </row>
    <row r="7" spans="2:9" x14ac:dyDescent="0.25">
      <c r="B7" s="2" t="s">
        <v>10</v>
      </c>
      <c r="C7" s="7">
        <v>692</v>
      </c>
      <c r="D7" s="14">
        <v>0.5</v>
      </c>
      <c r="E7" s="14">
        <v>0.5</v>
      </c>
      <c r="F7" s="13">
        <v>235280</v>
      </c>
      <c r="G7" s="10">
        <v>1038</v>
      </c>
      <c r="H7" s="13">
        <v>117640</v>
      </c>
      <c r="I7" s="12">
        <v>113.33333333333333</v>
      </c>
    </row>
    <row r="8" spans="2:9" x14ac:dyDescent="0.25">
      <c r="B8" s="2" t="s">
        <v>12</v>
      </c>
      <c r="C8" s="7">
        <v>861</v>
      </c>
      <c r="D8" s="14">
        <v>0.75</v>
      </c>
      <c r="E8" s="14">
        <v>0.75</v>
      </c>
      <c r="F8" s="13">
        <v>68880</v>
      </c>
      <c r="G8" s="10">
        <v>430.5</v>
      </c>
      <c r="H8" s="13">
        <v>51660</v>
      </c>
      <c r="I8" s="12">
        <v>120</v>
      </c>
    </row>
    <row r="9" spans="2:9" x14ac:dyDescent="0.25">
      <c r="B9" s="2" t="s">
        <v>8</v>
      </c>
      <c r="C9" s="7">
        <v>691</v>
      </c>
      <c r="D9" s="14">
        <v>0.8</v>
      </c>
      <c r="E9" s="14">
        <v>0.8</v>
      </c>
      <c r="F9" s="13">
        <v>221120</v>
      </c>
      <c r="G9" s="10">
        <v>691</v>
      </c>
      <c r="H9" s="13">
        <v>176896</v>
      </c>
      <c r="I9" s="12">
        <v>256</v>
      </c>
    </row>
    <row r="10" spans="2:9" x14ac:dyDescent="0.25">
      <c r="B10" s="2" t="s">
        <v>14</v>
      </c>
      <c r="C10" s="7">
        <v>4796</v>
      </c>
      <c r="D10" s="14">
        <v>0.9</v>
      </c>
      <c r="E10" s="14"/>
      <c r="F10" s="13">
        <v>990580</v>
      </c>
      <c r="G10" s="10">
        <v>5601</v>
      </c>
      <c r="H10" s="13">
        <v>703091</v>
      </c>
      <c r="I10" s="12">
        <v>125.52954829494733</v>
      </c>
    </row>
    <row r="11" spans="2:9" x14ac:dyDescent="0.25">
      <c r="B11" s="8" t="s">
        <v>29</v>
      </c>
      <c r="D11" s="9"/>
    </row>
    <row r="12" spans="2:9" x14ac:dyDescent="0.25">
      <c r="D12" s="10"/>
      <c r="E12" s="10"/>
    </row>
    <row r="21" spans="2:4" x14ac:dyDescent="0.25">
      <c r="B21" s="8"/>
      <c r="D21" s="9"/>
    </row>
  </sheetData>
  <conditionalFormatting pivot="1" sqref="F4:F9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{35FB6CAE-058C-4E22-865A-35D3CDE469AB}</x14:id>
        </ext>
      </extLst>
    </cfRule>
  </conditionalFormatting>
  <conditionalFormatting pivot="1" sqref="G4:G9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{896ED3D2-EC75-40CE-A817-3F126EA1F0CC}</x14:id>
        </ext>
      </extLst>
    </cfRule>
  </conditionalFormatting>
  <conditionalFormatting pivot="1" sqref="H4:H9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{10FCD594-CD45-4B74-9C1E-4D2301C43131}</x14:id>
        </ext>
      </extLst>
    </cfRule>
  </conditionalFormatting>
  <conditionalFormatting pivot="1" sqref="I4:I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{A589B0E6-773B-49BC-B8FA-1B196BD01599}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5FB6CAE-058C-4E22-865A-35D3CDE469A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F4:F9</xm:sqref>
        </x14:conditionalFormatting>
        <x14:conditionalFormatting xmlns:xm="http://schemas.microsoft.com/office/excel/2006/main" pivot="1">
          <x14:cfRule type="dataBar" id="{896ED3D2-EC75-40CE-A817-3F126EA1F0C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G4:G9</xm:sqref>
        </x14:conditionalFormatting>
        <x14:conditionalFormatting xmlns:xm="http://schemas.microsoft.com/office/excel/2006/main" pivot="1">
          <x14:cfRule type="dataBar" id="{10FCD594-CD45-4B74-9C1E-4D2301C431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H4:H9</xm:sqref>
        </x14:conditionalFormatting>
        <x14:conditionalFormatting xmlns:xm="http://schemas.microsoft.com/office/excel/2006/main" pivot="1">
          <x14:cfRule type="dataBar" id="{A589B0E6-773B-49BC-B8FA-1B196BD015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I4:I9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9BBA-1C63-4CB6-9541-631B2A6968E1}">
  <dimension ref="A2:M33"/>
  <sheetViews>
    <sheetView workbookViewId="0">
      <selection activeCell="A26" sqref="A26:E33"/>
    </sheetView>
  </sheetViews>
  <sheetFormatPr baseColWidth="10" defaultRowHeight="15" x14ac:dyDescent="0.25"/>
  <cols>
    <col min="1" max="1" width="24.7109375" bestFit="1" customWidth="1"/>
    <col min="2" max="2" width="19.85546875" bestFit="1" customWidth="1"/>
    <col min="3" max="3" width="8.42578125" bestFit="1" customWidth="1"/>
    <col min="4" max="4" width="13.140625" bestFit="1" customWidth="1"/>
    <col min="5" max="5" width="26.7109375" bestFit="1" customWidth="1"/>
    <col min="6" max="6" width="4.7109375" bestFit="1" customWidth="1"/>
    <col min="7" max="8" width="4" bestFit="1" customWidth="1"/>
    <col min="9" max="10" width="4.140625" bestFit="1" customWidth="1"/>
    <col min="11" max="11" width="4" bestFit="1" customWidth="1"/>
    <col min="12" max="12" width="4.28515625" bestFit="1" customWidth="1"/>
    <col min="13" max="13" width="4" bestFit="1" customWidth="1"/>
    <col min="14" max="14" width="9.140625" bestFit="1" customWidth="1"/>
    <col min="15" max="15" width="6" bestFit="1" customWidth="1"/>
    <col min="16" max="16" width="11" bestFit="1" customWidth="1"/>
    <col min="17" max="17" width="10.5703125" customWidth="1"/>
    <col min="18" max="18" width="17.85546875" customWidth="1"/>
    <col min="19" max="19" width="12.5703125" bestFit="1" customWidth="1"/>
  </cols>
  <sheetData>
    <row r="2" spans="1:4" x14ac:dyDescent="0.25">
      <c r="A2" s="6" t="s">
        <v>21</v>
      </c>
    </row>
    <row r="4" spans="1:4" x14ac:dyDescent="0.25">
      <c r="A4" s="1" t="s">
        <v>13</v>
      </c>
      <c r="B4" t="s">
        <v>4</v>
      </c>
      <c r="C4" t="s">
        <v>5</v>
      </c>
      <c r="D4" t="s">
        <v>6</v>
      </c>
    </row>
    <row r="5" spans="1:4" x14ac:dyDescent="0.25">
      <c r="A5" s="2" t="s">
        <v>7</v>
      </c>
      <c r="B5" s="15">
        <v>0.5</v>
      </c>
      <c r="C5" s="15">
        <v>250</v>
      </c>
      <c r="D5" s="3">
        <v>0.6</v>
      </c>
    </row>
    <row r="6" spans="1:4" x14ac:dyDescent="0.25">
      <c r="A6" s="2" t="s">
        <v>11</v>
      </c>
      <c r="B6" s="15">
        <v>2</v>
      </c>
      <c r="C6" s="15">
        <v>150</v>
      </c>
      <c r="D6" s="3">
        <v>0.9</v>
      </c>
    </row>
    <row r="7" spans="1:4" x14ac:dyDescent="0.25">
      <c r="A7" s="2" t="s">
        <v>9</v>
      </c>
      <c r="B7" s="15">
        <v>1.5</v>
      </c>
      <c r="C7" s="15">
        <v>150</v>
      </c>
      <c r="D7" s="3">
        <v>0.9</v>
      </c>
    </row>
    <row r="8" spans="1:4" x14ac:dyDescent="0.25">
      <c r="A8" s="2" t="s">
        <v>10</v>
      </c>
      <c r="B8" s="15">
        <v>1.5</v>
      </c>
      <c r="C8" s="15">
        <v>340</v>
      </c>
      <c r="D8" s="3">
        <v>0.5</v>
      </c>
    </row>
    <row r="9" spans="1:4" x14ac:dyDescent="0.25">
      <c r="A9" s="2" t="s">
        <v>12</v>
      </c>
      <c r="B9" s="15">
        <v>0.5</v>
      </c>
      <c r="C9" s="15">
        <v>80</v>
      </c>
      <c r="D9" s="3">
        <v>0.75</v>
      </c>
    </row>
    <row r="10" spans="1:4" x14ac:dyDescent="0.25">
      <c r="A10" s="2" t="s">
        <v>8</v>
      </c>
      <c r="B10" s="15">
        <v>1</v>
      </c>
      <c r="C10" s="15">
        <v>320</v>
      </c>
      <c r="D10" s="3">
        <v>0.8</v>
      </c>
    </row>
    <row r="11" spans="1:4" x14ac:dyDescent="0.25">
      <c r="A11" s="2" t="s">
        <v>14</v>
      </c>
      <c r="B11" s="15">
        <v>7</v>
      </c>
      <c r="C11" s="15">
        <v>1290</v>
      </c>
      <c r="D11" s="3">
        <v>4.45</v>
      </c>
    </row>
    <row r="12" spans="1:4" x14ac:dyDescent="0.25">
      <c r="A12" s="2"/>
      <c r="D12" s="3"/>
    </row>
    <row r="13" spans="1:4" x14ac:dyDescent="0.25">
      <c r="A13" s="2"/>
      <c r="D13" s="3"/>
    </row>
    <row r="14" spans="1:4" x14ac:dyDescent="0.25">
      <c r="D14" s="3"/>
    </row>
    <row r="16" spans="1:4" x14ac:dyDescent="0.25">
      <c r="A16" s="1" t="s">
        <v>13</v>
      </c>
      <c r="B16" t="s">
        <v>15</v>
      </c>
    </row>
    <row r="17" spans="1:13" x14ac:dyDescent="0.25">
      <c r="A17" s="2" t="s">
        <v>7</v>
      </c>
      <c r="B17" s="15">
        <v>825</v>
      </c>
    </row>
    <row r="18" spans="1:13" x14ac:dyDescent="0.25">
      <c r="A18" s="2" t="s">
        <v>11</v>
      </c>
      <c r="B18" s="15">
        <v>877</v>
      </c>
    </row>
    <row r="19" spans="1:13" x14ac:dyDescent="0.25">
      <c r="A19" s="2" t="s">
        <v>9</v>
      </c>
      <c r="B19" s="15">
        <v>850</v>
      </c>
    </row>
    <row r="20" spans="1:13" x14ac:dyDescent="0.25">
      <c r="A20" s="2" t="s">
        <v>10</v>
      </c>
      <c r="B20" s="15">
        <v>692</v>
      </c>
    </row>
    <row r="21" spans="1:13" x14ac:dyDescent="0.25">
      <c r="A21" s="2" t="s">
        <v>12</v>
      </c>
      <c r="B21" s="15">
        <v>861</v>
      </c>
    </row>
    <row r="22" spans="1:13" x14ac:dyDescent="0.25">
      <c r="A22" s="2" t="s">
        <v>8</v>
      </c>
      <c r="B22" s="15">
        <v>691</v>
      </c>
    </row>
    <row r="23" spans="1:13" x14ac:dyDescent="0.25">
      <c r="A23" s="2" t="s">
        <v>19</v>
      </c>
      <c r="B23" s="15">
        <v>4796</v>
      </c>
    </row>
    <row r="26" spans="1:13" x14ac:dyDescent="0.25">
      <c r="A26" s="1" t="s">
        <v>13</v>
      </c>
      <c r="J26" s="4" t="s">
        <v>16</v>
      </c>
      <c r="K26" s="4" t="s">
        <v>17</v>
      </c>
      <c r="L26" s="4" t="s">
        <v>18</v>
      </c>
    </row>
    <row r="27" spans="1:13" x14ac:dyDescent="0.25">
      <c r="A27" s="2" t="s">
        <v>7</v>
      </c>
      <c r="J27">
        <f>GETPIVOTDATA("[Measures].[Suma de Nº Servicios]",$A$16,"[Servicios__TD].[Producto]","[Servicios__TD].[Producto].&amp;[Aceite y Filtros]")*GETPIVOTDATA("[Measures].[Suma de Ingresos]",$A$4,"[Servicios__TD].[Producto]","[Servicios__TD].[Producto].&amp;[Aceite y Filtros]")</f>
        <v>206250</v>
      </c>
      <c r="K27">
        <f>GETPIVOTDATA("[Measures].[Suma de Nº Servicios]",$A$16,"[Servicios__TD].[Producto]","[Servicios__TD].[Producto].&amp;[Aceite y Filtros]")*GETPIVOTDATA("[Measures].[Suma de Tiempo]",$A$4,"[Servicios__TD].[Producto]","[Servicios__TD].[Producto].&amp;[Aceite y Filtros]")</f>
        <v>412.5</v>
      </c>
      <c r="L27">
        <f>J27*GETPIVOTDATA("[Measures].[Suma de Margen Bruto]",$A$4,"[Servicios__TD].[Producto]","[Servicios__TD].[Producto].&amp;[Aceite y Filtros]")</f>
        <v>123750</v>
      </c>
      <c r="M27">
        <f>L27/K27</f>
        <v>300</v>
      </c>
    </row>
    <row r="28" spans="1:13" x14ac:dyDescent="0.25">
      <c r="A28" s="2" t="s">
        <v>11</v>
      </c>
      <c r="J28">
        <f>GETPIVOTDATA("[Measures].[Suma de Ingresos]",$A$4,"[Servicios__TD].[Producto]","[Servicios__TD].[Producto].&amp;[Climatización y Aire Acond]")*GETPIVOTDATA("[Measures].[Suma de Nº Servicios]",$A$16,"[Servicios__TD].[Producto]","[Servicios__TD].[Producto].&amp;[Climatización y Aire Acond]")</f>
        <v>131550</v>
      </c>
      <c r="K28">
        <f>GETPIVOTDATA("[Measures].[Suma de Nº Servicios]",$A$16,"[Servicios__TD].[Producto]","[Servicios__TD].[Producto].&amp;[Climatización y Aire Acond]")*GETPIVOTDATA("[Measures].[Suma de Tiempo]",$A$4,"[Servicios__TD].[Producto]","[Servicios__TD].[Producto].&amp;[Climatización y Aire Acond]")</f>
        <v>1754</v>
      </c>
      <c r="L28" t="e">
        <f>GETPIVOTDATA("[Measures].[Total Ingresos]",$A$26,"[Servicios__TD].[Producto]","[Servicios__TD].[Producto].&amp;[Climatización y Aire Acond]")*GETPIVOTDATA("[Measures].[Suma de Margen Bruto]",$A$4,"[Servicios__TD].[Producto]","[Servicios__TD].[Producto].&amp;[Climatización y Aire Acond]")</f>
        <v>#REF!</v>
      </c>
      <c r="M28" t="e">
        <f>L28/K28</f>
        <v>#REF!</v>
      </c>
    </row>
    <row r="29" spans="1:13" x14ac:dyDescent="0.25">
      <c r="A29" s="2" t="s">
        <v>9</v>
      </c>
    </row>
    <row r="30" spans="1:13" x14ac:dyDescent="0.25">
      <c r="A30" s="2" t="s">
        <v>10</v>
      </c>
    </row>
    <row r="31" spans="1:13" x14ac:dyDescent="0.25">
      <c r="A31" s="2" t="s">
        <v>12</v>
      </c>
    </row>
    <row r="32" spans="1:13" x14ac:dyDescent="0.25">
      <c r="A32" s="2" t="s">
        <v>8</v>
      </c>
    </row>
    <row r="33" spans="1:1" x14ac:dyDescent="0.25">
      <c r="A33" s="2" t="s">
        <v>14</v>
      </c>
    </row>
  </sheetData>
  <hyperlinks>
    <hyperlink ref="A2" r:id="rId4" display="https://www.youtube.com/watch?v=Jj1Mnq9NLA4" xr:uid="{44FCCA3E-9647-49EE-BB24-2988A5560710}"/>
  </hyperlinks>
  <pageMargins left="0.11811023622047245" right="0.11811023622047245" top="0.35433070866141736" bottom="0.35433070866141736" header="0.31496062992125984" footer="0.31496062992125984"/>
  <pageSetup paperSize="9" orientation="landscape" verticalDpi="0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Props1.xml><?xml version="1.0" encoding="utf-8"?>
<ds:datastoreItem xmlns:ds="http://schemas.openxmlformats.org/officeDocument/2006/customXml" ds:itemID="{E0EEA357-8EF9-4A9F-9F28-94DDB7069F5D}">
  <ds:schemaRefs/>
</ds:datastoreItem>
</file>

<file path=customXml/itemProps2.xml><?xml version="1.0" encoding="utf-8"?>
<ds:datastoreItem xmlns:ds="http://schemas.openxmlformats.org/officeDocument/2006/customXml" ds:itemID="{59EC43DF-E96E-468F-8760-13782EEBF493}">
  <ds:schemaRefs/>
</ds:datastoreItem>
</file>

<file path=customXml/itemProps3.xml><?xml version="1.0" encoding="utf-8"?>
<ds:datastoreItem xmlns:ds="http://schemas.openxmlformats.org/officeDocument/2006/customXml" ds:itemID="{8A077D0E-B5C3-46A2-9C51-FFE7D3BFA8FB}">
  <ds:schemaRefs/>
</ds:datastoreItem>
</file>

<file path=customXml/itemProps4.xml><?xml version="1.0" encoding="utf-8"?>
<ds:datastoreItem xmlns:ds="http://schemas.openxmlformats.org/officeDocument/2006/customXml" ds:itemID="{A5D7CBCB-4287-47DE-8667-8730AB457B44}">
  <ds:schemaRefs/>
</ds:datastoreItem>
</file>

<file path=customXml/itemProps5.xml><?xml version="1.0" encoding="utf-8"?>
<ds:datastoreItem xmlns:ds="http://schemas.openxmlformats.org/officeDocument/2006/customXml" ds:itemID="{136C070E-A682-4DEE-B2B0-B49931132A04}">
  <ds:schemaRefs/>
</ds:datastoreItem>
</file>

<file path=customXml/itemProps6.xml><?xml version="1.0" encoding="utf-8"?>
<ds:datastoreItem xmlns:ds="http://schemas.openxmlformats.org/officeDocument/2006/customXml" ds:itemID="{B8B65F7D-0603-4DBA-ACE5-6B2BA09DFC78}">
  <ds:schemaRefs/>
</ds:datastoreItem>
</file>

<file path=customXml/itemProps7.xml><?xml version="1.0" encoding="utf-8"?>
<ds:datastoreItem xmlns:ds="http://schemas.openxmlformats.org/officeDocument/2006/customXml" ds:itemID="{26E45FB3-4199-4D97-B0FB-16D454912D24}">
  <ds:schemaRefs/>
</ds:datastoreItem>
</file>

<file path=customXml/itemProps8.xml><?xml version="1.0" encoding="utf-8"?>
<ds:datastoreItem xmlns:ds="http://schemas.openxmlformats.org/officeDocument/2006/customXml" ds:itemID="{96647C4F-2D02-476A-A28B-2F5A78E0D2D1}">
  <ds:schemaRefs/>
</ds:datastoreItem>
</file>

<file path=customXml/itemProps9.xml><?xml version="1.0" encoding="utf-8"?>
<ds:datastoreItem xmlns:ds="http://schemas.openxmlformats.org/officeDocument/2006/customXml" ds:itemID="{959469E6-95AE-4DBD-BE5A-1CB03AF94661}">
  <ds:schemaRefs/>
</ds:datastoreItem>
</file>

<file path=customXml/itemProps10.xml><?xml version="1.0" encoding="utf-8"?>
<ds:datastoreItem xmlns:ds="http://schemas.openxmlformats.org/officeDocument/2006/customXml" ds:itemID="{DD9077B6-AF8D-4888-9395-B4E896A582F6}">
  <ds:schemaRefs/>
</ds:datastoreItem>
</file>

<file path=customXml/itemProps11.xml><?xml version="1.0" encoding="utf-8"?>
<ds:datastoreItem xmlns:ds="http://schemas.openxmlformats.org/officeDocument/2006/customXml" ds:itemID="{416EB36C-E23A-47BC-847B-5474B8F626F3}">
  <ds:schemaRefs/>
</ds:datastoreItem>
</file>

<file path=customXml/itemProps12.xml><?xml version="1.0" encoding="utf-8"?>
<ds:datastoreItem xmlns:ds="http://schemas.openxmlformats.org/officeDocument/2006/customXml" ds:itemID="{88185F81-F2E2-41C1-B4D2-9790C977FB4D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E0318B1B-9D38-4053-8C25-70CB4E4D4499}">
  <ds:schemaRefs/>
</ds:datastoreItem>
</file>

<file path=customXml/itemProps14.xml><?xml version="1.0" encoding="utf-8"?>
<ds:datastoreItem xmlns:ds="http://schemas.openxmlformats.org/officeDocument/2006/customXml" ds:itemID="{00EB7A41-4538-4286-9B16-E66C6A6F5A9D}">
  <ds:schemaRefs/>
</ds:datastoreItem>
</file>

<file path=customXml/itemProps15.xml><?xml version="1.0" encoding="utf-8"?>
<ds:datastoreItem xmlns:ds="http://schemas.openxmlformats.org/officeDocument/2006/customXml" ds:itemID="{2642891C-5332-483F-BA6D-198FCCAF4864}">
  <ds:schemaRefs/>
</ds:datastoreItem>
</file>

<file path=customXml/itemProps16.xml><?xml version="1.0" encoding="utf-8"?>
<ds:datastoreItem xmlns:ds="http://schemas.openxmlformats.org/officeDocument/2006/customXml" ds:itemID="{DFB44A98-107A-4193-BC0F-D017DB657CBF}">
  <ds:schemaRefs/>
</ds:datastoreItem>
</file>

<file path=customXml/itemProps17.xml><?xml version="1.0" encoding="utf-8"?>
<ds:datastoreItem xmlns:ds="http://schemas.openxmlformats.org/officeDocument/2006/customXml" ds:itemID="{F9B9FC8D-5D87-4926-85A5-F75129F60E4F}">
  <ds:schemaRefs/>
</ds:datastoreItem>
</file>

<file path=customXml/itemProps18.xml><?xml version="1.0" encoding="utf-8"?>
<ds:datastoreItem xmlns:ds="http://schemas.openxmlformats.org/officeDocument/2006/customXml" ds:itemID="{DFE8DF91-CF44-482B-A70A-EEA294C83230}">
  <ds:schemaRefs/>
</ds:datastoreItem>
</file>

<file path=customXml/itemProps19.xml><?xml version="1.0" encoding="utf-8"?>
<ds:datastoreItem xmlns:ds="http://schemas.openxmlformats.org/officeDocument/2006/customXml" ds:itemID="{5B7D388B-F371-4423-836A-D7993C4A18B8}">
  <ds:schemaRefs/>
</ds:datastoreItem>
</file>

<file path=customXml/itemProps20.xml><?xml version="1.0" encoding="utf-8"?>
<ds:datastoreItem xmlns:ds="http://schemas.openxmlformats.org/officeDocument/2006/customXml" ds:itemID="{C868601D-4869-4F83-ADED-0676005341D7}">
  <ds:schemaRefs/>
</ds:datastoreItem>
</file>

<file path=customXml/itemProps21.xml><?xml version="1.0" encoding="utf-8"?>
<ds:datastoreItem xmlns:ds="http://schemas.openxmlformats.org/officeDocument/2006/customXml" ds:itemID="{F87744A6-ADFB-4C32-947D-37652E76706C}">
  <ds:schemaRefs/>
</ds:datastoreItem>
</file>

<file path=customXml/itemProps22.xml><?xml version="1.0" encoding="utf-8"?>
<ds:datastoreItem xmlns:ds="http://schemas.openxmlformats.org/officeDocument/2006/customXml" ds:itemID="{525A7E12-E803-4244-8ABA-F2E4028F3BE5}">
  <ds:schemaRefs/>
</ds:datastoreItem>
</file>

<file path=customXml/itemProps23.xml><?xml version="1.0" encoding="utf-8"?>
<ds:datastoreItem xmlns:ds="http://schemas.openxmlformats.org/officeDocument/2006/customXml" ds:itemID="{A9CAD4F4-6D75-43B0-AEF5-4FBFB14C5AD7}">
  <ds:schemaRefs/>
</ds:datastoreItem>
</file>

<file path=customXml/itemProps24.xml><?xml version="1.0" encoding="utf-8"?>
<ds:datastoreItem xmlns:ds="http://schemas.openxmlformats.org/officeDocument/2006/customXml" ds:itemID="{289BC692-96B3-446F-8991-37E6EF1608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Partes de Trabajo (T hechos)</vt:lpstr>
      <vt:lpstr>Servicios (T Dimensión)</vt:lpstr>
      <vt:lpstr>Cuadro de mando</vt:lpstr>
      <vt:lpstr>Comprobaciones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Jose Ignacio González Gómez</cp:lastModifiedBy>
  <cp:lastPrinted>2022-07-08T11:32:03Z</cp:lastPrinted>
  <dcterms:created xsi:type="dcterms:W3CDTF">2015-06-05T18:19:34Z</dcterms:created>
  <dcterms:modified xsi:type="dcterms:W3CDTF">2022-11-01T17:20:53Z</dcterms:modified>
</cp:coreProperties>
</file>